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\Documents\Coups de Coeur\"/>
    </mc:Choice>
  </mc:AlternateContent>
  <xr:revisionPtr revIDLastSave="0" documentId="13_ncr:1_{D95B589B-3171-4142-9524-129855F70C3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Sheet1!$C$23:$I$214</definedName>
    <definedName name="_xlnm.Print_Area" localSheetId="0">Sheet1!$C$1:$I$236</definedName>
  </definedNames>
  <calcPr calcId="191029"/>
  <fileRecoveryPr autoRecover="0"/>
</workbook>
</file>

<file path=xl/calcChain.xml><?xml version="1.0" encoding="utf-8"?>
<calcChain xmlns="http://schemas.openxmlformats.org/spreadsheetml/2006/main">
  <c r="I134" i="1" l="1"/>
  <c r="K134" i="1"/>
  <c r="L134" i="1"/>
  <c r="I186" i="1"/>
  <c r="K186" i="1"/>
  <c r="L186" i="1"/>
  <c r="I188" i="1"/>
  <c r="K188" i="1"/>
  <c r="L188" i="1"/>
  <c r="I174" i="1"/>
  <c r="K174" i="1"/>
  <c r="L174" i="1"/>
  <c r="I160" i="1"/>
  <c r="K160" i="1"/>
  <c r="L160" i="1"/>
  <c r="I171" i="1" l="1"/>
  <c r="K171" i="1"/>
  <c r="L171" i="1"/>
  <c r="I153" i="1"/>
  <c r="K153" i="1"/>
  <c r="L153" i="1"/>
  <c r="I152" i="1"/>
  <c r="K152" i="1"/>
  <c r="L152" i="1"/>
  <c r="I145" i="1"/>
  <c r="K145" i="1"/>
  <c r="L145" i="1"/>
  <c r="I143" i="1"/>
  <c r="K143" i="1"/>
  <c r="L143" i="1"/>
  <c r="I148" i="1"/>
  <c r="K148" i="1"/>
  <c r="L148" i="1"/>
  <c r="I137" i="1"/>
  <c r="K137" i="1"/>
  <c r="L137" i="1"/>
  <c r="I131" i="1"/>
  <c r="K131" i="1"/>
  <c r="L131" i="1"/>
  <c r="I125" i="1"/>
  <c r="K125" i="1"/>
  <c r="L125" i="1"/>
  <c r="I121" i="1"/>
  <c r="K121" i="1"/>
  <c r="L121" i="1"/>
  <c r="I117" i="1"/>
  <c r="K117" i="1"/>
  <c r="L117" i="1"/>
  <c r="I113" i="1"/>
  <c r="K113" i="1"/>
  <c r="L113" i="1"/>
  <c r="I105" i="1"/>
  <c r="K105" i="1"/>
  <c r="L105" i="1"/>
  <c r="I111" i="1"/>
  <c r="K111" i="1"/>
  <c r="L111" i="1"/>
  <c r="I110" i="1"/>
  <c r="K110" i="1"/>
  <c r="L110" i="1"/>
  <c r="I109" i="1"/>
  <c r="K109" i="1"/>
  <c r="L109" i="1"/>
  <c r="I92" i="1"/>
  <c r="K92" i="1"/>
  <c r="L92" i="1"/>
  <c r="I89" i="1"/>
  <c r="K89" i="1"/>
  <c r="L89" i="1"/>
  <c r="I78" i="1"/>
  <c r="K78" i="1"/>
  <c r="L78" i="1"/>
  <c r="I79" i="1"/>
  <c r="K79" i="1"/>
  <c r="L79" i="1"/>
  <c r="K167" i="1" l="1"/>
  <c r="I167" i="1"/>
  <c r="L167" i="1"/>
  <c r="K196" i="1"/>
  <c r="I196" i="1"/>
  <c r="L196" i="1"/>
  <c r="K190" i="1"/>
  <c r="I190" i="1"/>
  <c r="L190" i="1"/>
  <c r="G216" i="1" l="1"/>
  <c r="H216" i="1" l="1"/>
  <c r="L25" i="1" l="1"/>
  <c r="L26" i="1"/>
  <c r="L27" i="1"/>
  <c r="L30" i="1"/>
  <c r="L28" i="1"/>
  <c r="L29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7" i="1"/>
  <c r="L50" i="1"/>
  <c r="L52" i="1"/>
  <c r="L51" i="1"/>
  <c r="L53" i="1"/>
  <c r="L54" i="1"/>
  <c r="L55" i="1"/>
  <c r="L56" i="1"/>
  <c r="L60" i="1"/>
  <c r="L58" i="1"/>
  <c r="L59" i="1"/>
  <c r="L63" i="1"/>
  <c r="L61" i="1"/>
  <c r="L62" i="1"/>
  <c r="L64" i="1"/>
  <c r="L65" i="1"/>
  <c r="L66" i="1"/>
  <c r="L67" i="1"/>
  <c r="L68" i="1"/>
  <c r="L69" i="1"/>
  <c r="L70" i="1"/>
  <c r="L72" i="1"/>
  <c r="L71" i="1"/>
  <c r="L73" i="1"/>
  <c r="L74" i="1"/>
  <c r="L75" i="1"/>
  <c r="L76" i="1"/>
  <c r="L77" i="1"/>
  <c r="L80" i="1"/>
  <c r="L81" i="1"/>
  <c r="L82" i="1"/>
  <c r="L83" i="1"/>
  <c r="L84" i="1"/>
  <c r="L85" i="1"/>
  <c r="L86" i="1"/>
  <c r="L87" i="1"/>
  <c r="L88" i="1"/>
  <c r="L90" i="1"/>
  <c r="L91" i="1"/>
  <c r="L93" i="1"/>
  <c r="L94" i="1"/>
  <c r="L95" i="1"/>
  <c r="L96" i="1"/>
  <c r="L99" i="1"/>
  <c r="L97" i="1"/>
  <c r="L98" i="1"/>
  <c r="L100" i="1"/>
  <c r="L101" i="1"/>
  <c r="L102" i="1"/>
  <c r="L103" i="1"/>
  <c r="L104" i="1"/>
  <c r="L106" i="1"/>
  <c r="L107" i="1"/>
  <c r="L108" i="1"/>
  <c r="L112" i="1"/>
  <c r="L114" i="1"/>
  <c r="L115" i="1"/>
  <c r="L116" i="1"/>
  <c r="L118" i="1"/>
  <c r="L119" i="1"/>
  <c r="L120" i="1"/>
  <c r="L122" i="1"/>
  <c r="L123" i="1"/>
  <c r="L124" i="1"/>
  <c r="L126" i="1"/>
  <c r="L127" i="1"/>
  <c r="L132" i="1"/>
  <c r="L129" i="1"/>
  <c r="L128" i="1"/>
  <c r="L130" i="1"/>
  <c r="L133" i="1"/>
  <c r="L135" i="1"/>
  <c r="L136" i="1"/>
  <c r="L140" i="1"/>
  <c r="L138" i="1"/>
  <c r="L139" i="1"/>
  <c r="L141" i="1"/>
  <c r="L142" i="1"/>
  <c r="L144" i="1"/>
  <c r="L146" i="1"/>
  <c r="L147" i="1"/>
  <c r="L149" i="1"/>
  <c r="L150" i="1"/>
  <c r="L151" i="1"/>
  <c r="L154" i="1"/>
  <c r="L155" i="1"/>
  <c r="L156" i="1"/>
  <c r="L157" i="1"/>
  <c r="L158" i="1"/>
  <c r="L159" i="1"/>
  <c r="L172" i="1"/>
  <c r="L161" i="1"/>
  <c r="L162" i="1"/>
  <c r="L164" i="1"/>
  <c r="L163" i="1"/>
  <c r="L165" i="1"/>
  <c r="L166" i="1"/>
  <c r="L168" i="1"/>
  <c r="L169" i="1"/>
  <c r="L170" i="1"/>
  <c r="L173" i="1"/>
  <c r="L176" i="1"/>
  <c r="L175" i="1"/>
  <c r="L177" i="1"/>
  <c r="L178" i="1"/>
  <c r="L179" i="1"/>
  <c r="L180" i="1"/>
  <c r="L181" i="1"/>
  <c r="L182" i="1"/>
  <c r="L183" i="1"/>
  <c r="L184" i="1"/>
  <c r="L185" i="1"/>
  <c r="L187" i="1"/>
  <c r="L189" i="1"/>
  <c r="L191" i="1"/>
  <c r="L192" i="1"/>
  <c r="L193" i="1"/>
  <c r="L194" i="1"/>
  <c r="L195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K25" i="1"/>
  <c r="K26" i="1"/>
  <c r="K27" i="1"/>
  <c r="K30" i="1"/>
  <c r="K28" i="1"/>
  <c r="K29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7" i="1"/>
  <c r="K50" i="1"/>
  <c r="K52" i="1"/>
  <c r="K51" i="1"/>
  <c r="K53" i="1"/>
  <c r="K54" i="1"/>
  <c r="K55" i="1"/>
  <c r="K56" i="1"/>
  <c r="K60" i="1"/>
  <c r="K58" i="1"/>
  <c r="K59" i="1"/>
  <c r="K63" i="1"/>
  <c r="K61" i="1"/>
  <c r="K62" i="1"/>
  <c r="K64" i="1"/>
  <c r="K65" i="1"/>
  <c r="K66" i="1"/>
  <c r="K67" i="1"/>
  <c r="K68" i="1"/>
  <c r="K69" i="1"/>
  <c r="K70" i="1"/>
  <c r="K72" i="1"/>
  <c r="K71" i="1"/>
  <c r="K73" i="1"/>
  <c r="K74" i="1"/>
  <c r="K75" i="1"/>
  <c r="K76" i="1"/>
  <c r="K77" i="1"/>
  <c r="K80" i="1"/>
  <c r="K81" i="1"/>
  <c r="K82" i="1"/>
  <c r="K83" i="1"/>
  <c r="K84" i="1"/>
  <c r="K85" i="1"/>
  <c r="K86" i="1"/>
  <c r="K87" i="1"/>
  <c r="K88" i="1"/>
  <c r="K90" i="1"/>
  <c r="K91" i="1"/>
  <c r="K93" i="1"/>
  <c r="K94" i="1"/>
  <c r="K95" i="1"/>
  <c r="K96" i="1"/>
  <c r="K99" i="1"/>
  <c r="K97" i="1"/>
  <c r="K98" i="1"/>
  <c r="K100" i="1"/>
  <c r="K101" i="1"/>
  <c r="K102" i="1"/>
  <c r="K103" i="1"/>
  <c r="K104" i="1"/>
  <c r="K106" i="1"/>
  <c r="K107" i="1"/>
  <c r="K108" i="1"/>
  <c r="K112" i="1"/>
  <c r="K114" i="1"/>
  <c r="K115" i="1"/>
  <c r="K116" i="1"/>
  <c r="K118" i="1"/>
  <c r="K119" i="1"/>
  <c r="K120" i="1"/>
  <c r="K122" i="1"/>
  <c r="K123" i="1"/>
  <c r="K124" i="1"/>
  <c r="K126" i="1"/>
  <c r="K127" i="1"/>
  <c r="K132" i="1"/>
  <c r="K129" i="1"/>
  <c r="K128" i="1"/>
  <c r="K130" i="1"/>
  <c r="K133" i="1"/>
  <c r="K135" i="1"/>
  <c r="K136" i="1"/>
  <c r="K140" i="1"/>
  <c r="K138" i="1"/>
  <c r="K139" i="1"/>
  <c r="K141" i="1"/>
  <c r="K142" i="1"/>
  <c r="K144" i="1"/>
  <c r="K146" i="1"/>
  <c r="K147" i="1"/>
  <c r="K149" i="1"/>
  <c r="K150" i="1"/>
  <c r="K151" i="1"/>
  <c r="K154" i="1"/>
  <c r="K155" i="1"/>
  <c r="K156" i="1"/>
  <c r="K157" i="1"/>
  <c r="K158" i="1"/>
  <c r="K159" i="1"/>
  <c r="K172" i="1"/>
  <c r="K161" i="1"/>
  <c r="K162" i="1"/>
  <c r="K164" i="1"/>
  <c r="K163" i="1"/>
  <c r="K165" i="1"/>
  <c r="K166" i="1"/>
  <c r="K168" i="1"/>
  <c r="K169" i="1"/>
  <c r="K170" i="1"/>
  <c r="K173" i="1"/>
  <c r="K176" i="1"/>
  <c r="K175" i="1"/>
  <c r="K177" i="1"/>
  <c r="K178" i="1"/>
  <c r="K179" i="1"/>
  <c r="K180" i="1"/>
  <c r="K181" i="1"/>
  <c r="K182" i="1"/>
  <c r="K183" i="1"/>
  <c r="K184" i="1"/>
  <c r="K185" i="1"/>
  <c r="K187" i="1"/>
  <c r="K189" i="1"/>
  <c r="K191" i="1"/>
  <c r="K192" i="1"/>
  <c r="K193" i="1"/>
  <c r="K194" i="1"/>
  <c r="K195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I98" i="1" l="1"/>
  <c r="I46" i="1"/>
  <c r="I43" i="1"/>
  <c r="I38" i="1"/>
  <c r="I54" i="1"/>
  <c r="I62" i="1"/>
  <c r="I34" i="1"/>
  <c r="I36" i="1"/>
  <c r="I144" i="1"/>
  <c r="I35" i="1"/>
  <c r="I37" i="1"/>
  <c r="I49" i="1"/>
  <c r="I193" i="1"/>
  <c r="I45" i="1"/>
  <c r="I40" i="1"/>
  <c r="I41" i="1"/>
  <c r="I42" i="1"/>
  <c r="I44" i="1"/>
  <c r="I91" i="1"/>
  <c r="I104" i="1"/>
  <c r="I100" i="1"/>
  <c r="I56" i="1"/>
  <c r="I32" i="1"/>
  <c r="I119" i="1"/>
  <c r="I181" i="1"/>
  <c r="I159" i="1"/>
  <c r="I161" i="1"/>
  <c r="K24" i="1" l="1"/>
  <c r="L24" i="1"/>
  <c r="K216" i="1" l="1"/>
  <c r="L216" i="1"/>
  <c r="I200" i="1"/>
  <c r="I201" i="1"/>
  <c r="I197" i="1"/>
  <c r="I25" i="1"/>
  <c r="I220" i="1" l="1"/>
  <c r="I85" i="1"/>
  <c r="I94" i="1" l="1"/>
  <c r="I86" i="1"/>
  <c r="I158" i="1"/>
  <c r="I163" i="1"/>
  <c r="I164" i="1"/>
  <c r="I146" i="1"/>
  <c r="I138" i="1"/>
  <c r="I136" i="1"/>
  <c r="I88" i="1"/>
  <c r="I206" i="1"/>
  <c r="I162" i="1"/>
  <c r="I217" i="1"/>
  <c r="I151" i="1"/>
  <c r="I180" i="1"/>
  <c r="I73" i="1"/>
  <c r="I74" i="1"/>
  <c r="I70" i="1"/>
  <c r="I208" i="1"/>
  <c r="I199" i="1"/>
  <c r="I122" i="1"/>
  <c r="I106" i="1"/>
  <c r="I53" i="1"/>
  <c r="I147" i="1"/>
  <c r="I48" i="1"/>
  <c r="I51" i="1"/>
  <c r="I103" i="1"/>
  <c r="I102" i="1"/>
  <c r="I156" i="1"/>
  <c r="I140" i="1"/>
  <c r="I55" i="1"/>
  <c r="I99" i="1"/>
  <c r="I108" i="1"/>
  <c r="I116" i="1"/>
  <c r="I124" i="1"/>
  <c r="I141" i="1"/>
  <c r="I47" i="1"/>
  <c r="I204" i="1"/>
  <c r="I185" i="1"/>
  <c r="I182" i="1"/>
  <c r="I165" i="1"/>
  <c r="I114" i="1"/>
  <c r="I77" i="1"/>
  <c r="I33" i="1"/>
  <c r="I191" i="1"/>
  <c r="I187" i="1"/>
  <c r="I139" i="1"/>
  <c r="I83" i="1"/>
  <c r="I30" i="1"/>
  <c r="I50" i="1"/>
  <c r="I142" i="1"/>
  <c r="I170" i="1"/>
  <c r="I63" i="1"/>
  <c r="I183" i="1"/>
  <c r="I107" i="1"/>
  <c r="I168" i="1"/>
  <c r="I95" i="1"/>
  <c r="I133" i="1"/>
  <c r="I97" i="1"/>
  <c r="I27" i="1"/>
  <c r="I28" i="1"/>
  <c r="I26" i="1"/>
  <c r="I31" i="1"/>
  <c r="I24" i="1"/>
  <c r="I29" i="1"/>
  <c r="I39" i="1"/>
  <c r="I57" i="1"/>
  <c r="I52" i="1"/>
  <c r="I60" i="1"/>
  <c r="I59" i="1"/>
  <c r="I58" i="1"/>
  <c r="I61" i="1"/>
  <c r="I69" i="1"/>
  <c r="I64" i="1"/>
  <c r="I65" i="1"/>
  <c r="I66" i="1"/>
  <c r="I67" i="1"/>
  <c r="I68" i="1"/>
  <c r="I72" i="1"/>
  <c r="I71" i="1"/>
  <c r="I76" i="1"/>
  <c r="I80" i="1"/>
  <c r="I81" i="1"/>
  <c r="I84" i="1"/>
  <c r="I87" i="1"/>
  <c r="I90" i="1"/>
  <c r="I93" i="1"/>
  <c r="I96" i="1"/>
  <c r="I101" i="1"/>
  <c r="I112" i="1"/>
  <c r="I118" i="1"/>
  <c r="I115" i="1"/>
  <c r="I120" i="1"/>
  <c r="I126" i="1"/>
  <c r="I123" i="1"/>
  <c r="I127" i="1"/>
  <c r="I132" i="1"/>
  <c r="I129" i="1"/>
  <c r="I130" i="1"/>
  <c r="I128" i="1"/>
  <c r="I149" i="1"/>
  <c r="I150" i="1"/>
  <c r="I154" i="1"/>
  <c r="I155" i="1"/>
  <c r="I172" i="1"/>
  <c r="I166" i="1"/>
  <c r="I169" i="1"/>
  <c r="I173" i="1"/>
  <c r="I176" i="1"/>
  <c r="I175" i="1"/>
  <c r="I178" i="1"/>
  <c r="I179" i="1"/>
  <c r="I184" i="1"/>
  <c r="I189" i="1"/>
  <c r="I192" i="1"/>
  <c r="I195" i="1"/>
  <c r="I198" i="1"/>
  <c r="I203" i="1"/>
  <c r="I205" i="1"/>
  <c r="I207" i="1"/>
  <c r="I209" i="1"/>
  <c r="I210" i="1"/>
  <c r="I212" i="1"/>
  <c r="I213" i="1"/>
  <c r="I214" i="1"/>
  <c r="I218" i="1"/>
  <c r="I219" i="1" l="1"/>
</calcChain>
</file>

<file path=xl/sharedStrings.xml><?xml version="1.0" encoding="utf-8"?>
<sst xmlns="http://schemas.openxmlformats.org/spreadsheetml/2006/main" count="371" uniqueCount="369">
  <si>
    <t>Qté/carton</t>
  </si>
  <si>
    <t>Nombre de cartons</t>
  </si>
  <si>
    <t>TOTAL TTC</t>
  </si>
  <si>
    <t>TOTAL DE BOUTEILLES ET CARTONS COMMANDES</t>
  </si>
  <si>
    <t>Prix TTC</t>
  </si>
  <si>
    <t>Prix total TTC</t>
  </si>
  <si>
    <t>Bas-Armagnac Baron de Sigognac 25 ans d'âge, 70 cl</t>
  </si>
  <si>
    <t>Prix Public</t>
  </si>
  <si>
    <t>Livraison express</t>
  </si>
  <si>
    <t>oui</t>
  </si>
  <si>
    <t>non</t>
  </si>
  <si>
    <t>Veuillez renseigner votre choix en inscrivant oui ou non dans la case correspondante</t>
  </si>
  <si>
    <t>Romanée Saint-Vivant Domaine Charles Thomas 2005</t>
  </si>
  <si>
    <r>
      <rPr>
        <b/>
        <sz val="10"/>
        <rFont val="Calibri"/>
        <family val="2"/>
      </rPr>
      <t>Lalande de Pomerol Château La Fleur de Boüard 2012</t>
    </r>
    <r>
      <rPr>
        <sz val="10"/>
        <rFont val="Calibri"/>
        <family val="2"/>
      </rPr>
      <t>, 91/100 Robert Parker, 90-91/100 James Suckling</t>
    </r>
  </si>
  <si>
    <r>
      <t xml:space="preserve">Pomerol Château Certan de May 2010, </t>
    </r>
    <r>
      <rPr>
        <sz val="10"/>
        <rFont val="Calibri"/>
        <family val="2"/>
      </rPr>
      <t>95-98/100 Wine Spectator, 95/100 James Suckling, 17/20 RVF</t>
    </r>
  </si>
  <si>
    <r>
      <t xml:space="preserve">Saint-Emilion Grand Cru Classé Château Bellevue-Mondotte 2008, </t>
    </r>
    <r>
      <rPr>
        <sz val="10"/>
        <rFont val="Calibri"/>
        <family val="2"/>
      </rPr>
      <t>95+/100 Robert Parker, 17/20 RVF</t>
    </r>
  </si>
  <si>
    <r>
      <t xml:space="preserve">Pomerol Château La Fleur-Petrus 2010, </t>
    </r>
    <r>
      <rPr>
        <sz val="10"/>
        <rFont val="Calibri"/>
        <family val="2"/>
      </rPr>
      <t>98/100 Wine Spectator, 97/100 Robert Parker</t>
    </r>
  </si>
  <si>
    <r>
      <t>Chambertin Grand Cru Domaine Vincent Girardin 2010,</t>
    </r>
    <r>
      <rPr>
        <sz val="10"/>
        <rFont val="Calibri"/>
        <family val="2"/>
      </rPr>
      <t xml:space="preserve"> 93/100 Stephen Tanzer</t>
    </r>
  </si>
  <si>
    <r>
      <rPr>
        <b/>
        <sz val="10"/>
        <rFont val="Calibri"/>
        <family val="2"/>
      </rPr>
      <t>Hermitage La Chapelle Domaine Paul Jaboulet Aîné 2005</t>
    </r>
    <r>
      <rPr>
        <sz val="10"/>
        <rFont val="Calibri"/>
        <family val="2"/>
      </rPr>
      <t>, 93/100 Wine Spectator et Robert Parker</t>
    </r>
  </si>
  <si>
    <r>
      <rPr>
        <b/>
        <sz val="10"/>
        <rFont val="Calibri"/>
        <family val="2"/>
      </rPr>
      <t>Bollinger Special Cuvée</t>
    </r>
    <r>
      <rPr>
        <sz val="10"/>
        <rFont val="Calibri"/>
        <family val="2"/>
      </rPr>
      <t>, 93/100 Wine Spectator</t>
    </r>
  </si>
  <si>
    <r>
      <t>Pomerol Château L'Eglise Clinet 2011,</t>
    </r>
    <r>
      <rPr>
        <sz val="10"/>
        <rFont val="Calibri"/>
        <family val="2"/>
      </rPr>
      <t xml:space="preserve"> 95/100 Robert Parker, 94/100 James Suckling</t>
    </r>
  </si>
  <si>
    <r>
      <t>Pessac-Léognan Grand Cru Classé Château Smith Haut Lafitte 2009</t>
    </r>
    <r>
      <rPr>
        <sz val="10"/>
        <rFont val="Calibri"/>
        <family val="2"/>
      </rPr>
      <t>,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100/100 Parker</t>
    </r>
  </si>
  <si>
    <r>
      <t>Saint-Julien 2ème Cru Classé Château Léoville Poyferré 2009</t>
    </r>
    <r>
      <rPr>
        <sz val="10"/>
        <rFont val="Calibri"/>
        <family val="2"/>
      </rPr>
      <t>,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100/100 Robert Parker, 96/100 James Suckling</t>
    </r>
  </si>
  <si>
    <r>
      <t>Pomerol Château Lafleur 2009</t>
    </r>
    <r>
      <rPr>
        <sz val="10"/>
        <rFont val="Calibri"/>
        <family val="2"/>
      </rPr>
      <t xml:space="preserve">, </t>
    </r>
    <r>
      <rPr>
        <sz val="10"/>
        <rFont val="Calibri"/>
        <family val="2"/>
      </rPr>
      <t>99/100 Robert Parker, 19,5/20 RVF</t>
    </r>
  </si>
  <si>
    <r>
      <t>Pauillac 1er Cru Classé Chateau Mouton Rothschild 2005</t>
    </r>
    <r>
      <rPr>
        <sz val="10"/>
        <rFont val="Calibri"/>
        <family val="2"/>
      </rPr>
      <t>,</t>
    </r>
    <r>
      <rPr>
        <sz val="10"/>
        <rFont val="Calibri"/>
        <family val="2"/>
      </rPr>
      <t xml:space="preserve"> 97/100 Robert Parker, 95/100 Wine Spectator</t>
    </r>
  </si>
  <si>
    <r>
      <t>Pauillac Château La Fleur Peyrabon 2014</t>
    </r>
    <r>
      <rPr>
        <sz val="10"/>
        <rFont val="Calibri"/>
        <family val="2"/>
      </rPr>
      <t xml:space="preserve">, </t>
    </r>
    <r>
      <rPr>
        <sz val="10"/>
        <rFont val="Calibri"/>
        <family val="2"/>
      </rPr>
      <t>15,5/20 Jancis Robinson</t>
    </r>
  </si>
  <si>
    <t>Port *</t>
  </si>
  <si>
    <t>Supplément **</t>
  </si>
  <si>
    <r>
      <rPr>
        <b/>
        <sz val="16"/>
        <color indexed="16"/>
        <rFont val="Raleway"/>
        <family val="2"/>
      </rPr>
      <t>Règlement</t>
    </r>
    <r>
      <rPr>
        <sz val="16"/>
        <color indexed="16"/>
        <rFont val="Raleway"/>
        <family val="2"/>
      </rPr>
      <t xml:space="preserve"> : à la commande</t>
    </r>
  </si>
  <si>
    <t>OFFRE VALABLE JUSQU'À EPUISEMENT DES STOCKS - L'abus d'alcool est dangereux pour la santé, à consommer avec modération</t>
  </si>
  <si>
    <t>LES GRANDS CRUS MYTHIQUES DES VINS DU MONDE</t>
  </si>
  <si>
    <t>LES GRANDS SPIRITUEUX</t>
  </si>
  <si>
    <r>
      <rPr>
        <b/>
        <sz val="10"/>
        <rFont val="Calibri"/>
        <family val="2"/>
      </rPr>
      <t>Ermitage Ex Voto Guigal 2010,</t>
    </r>
    <r>
      <rPr>
        <sz val="10"/>
        <rFont val="Calibri"/>
        <family val="2"/>
      </rPr>
      <t xml:space="preserve"> 100/100 Robert Parker</t>
    </r>
  </si>
  <si>
    <t>Whisky Glenmorrangie Nectar d'Or, 70cl</t>
  </si>
  <si>
    <t>LES GRANDS CRUS DE BORDEAUX</t>
  </si>
  <si>
    <t>LES GRANDS CRUS BLANCS DE BORDEAUX</t>
  </si>
  <si>
    <t>LES GRANDS CRUS BLANCS DE BOURGOGNE</t>
  </si>
  <si>
    <t>LES GRANDS CRUS DE LA VALLEE DU RHÔNE</t>
  </si>
  <si>
    <t>LES AUTRES GRANDS CRUS DES TERROIRS DE FRANCE</t>
  </si>
  <si>
    <t>LES GRANDS CRUS DE CHAMPAGNES</t>
  </si>
  <si>
    <r>
      <t>Côtes-de-Bordeaux Castillon Cru d'Exception Château l’Aiguilhe 2010</t>
    </r>
    <r>
      <rPr>
        <sz val="10"/>
        <rFont val="Calibri"/>
        <family val="2"/>
      </rPr>
      <t>, 92/100 Wine Spectator</t>
    </r>
  </si>
  <si>
    <r>
      <t>Dom Perignon 2009</t>
    </r>
    <r>
      <rPr>
        <sz val="10"/>
        <rFont val="Calibri"/>
        <family val="2"/>
      </rPr>
      <t>, 96/100 Wine Spectator</t>
    </r>
  </si>
  <si>
    <r>
      <rPr>
        <b/>
        <u/>
        <sz val="16"/>
        <color indexed="63"/>
        <rFont val="Calibri"/>
        <family val="2"/>
      </rPr>
      <t>INFORMATIONS DE LIVRAISON</t>
    </r>
    <r>
      <rPr>
        <sz val="16"/>
        <color indexed="63"/>
        <rFont val="Calibri"/>
        <family val="2"/>
      </rPr>
      <t xml:space="preserve"> :</t>
    </r>
    <r>
      <rPr>
        <sz val="12"/>
        <color indexed="63"/>
        <rFont val="Calibri"/>
        <family val="2"/>
      </rPr>
      <t xml:space="preserve"> </t>
    </r>
    <r>
      <rPr>
        <sz val="8"/>
        <color indexed="63"/>
        <rFont val="Calibri"/>
        <family val="2"/>
      </rPr>
      <t xml:space="preserve">
</t>
    </r>
    <r>
      <rPr>
        <sz val="12"/>
        <color indexed="63"/>
        <rFont val="Calibri"/>
        <family val="2"/>
      </rPr>
      <t xml:space="preserve">
NOM :                                                                                 PRENOM : 
SOCIETE (à préciser si livraison sur votre lieu de travail) :  
ADRESSE : 
CODE POSTAL :                                                               VILLE : 
PORTABLE :                                                                      EMAIL  :                                                                                      @ 
REMARQUES POUR FACILITER LA LIVRAISON (code immeuble, gardien) : 
</t>
    </r>
    <r>
      <rPr>
        <i/>
        <sz val="11"/>
        <color indexed="16"/>
        <rFont val="Calibri"/>
        <family val="2"/>
      </rPr>
      <t>Pour toute prestation spéciale de livraison (à l'étage, en sous-sol, en main propre, manutention spécifique, le samedi ou avant 13h), nous contacter pour devis préalable.</t>
    </r>
    <r>
      <rPr>
        <i/>
        <sz val="12"/>
        <color indexed="63"/>
        <rFont val="Calibri"/>
        <family val="2"/>
      </rPr>
      <t xml:space="preserve">
</t>
    </r>
    <r>
      <rPr>
        <sz val="12"/>
        <color indexed="63"/>
        <rFont val="Calibri"/>
        <family val="2"/>
      </rPr>
      <t xml:space="preserve">
ADRESSE DE FACTURATION (si différente de l'adresse de livraison, merci de l'inscrire ici) :  </t>
    </r>
    <r>
      <rPr>
        <i/>
        <sz val="12"/>
        <color indexed="63"/>
        <rFont val="Calibri"/>
        <family val="2"/>
      </rPr>
      <t xml:space="preserve">
</t>
    </r>
    <r>
      <rPr>
        <sz val="12"/>
        <color indexed="63"/>
        <rFont val="Calibri"/>
        <family val="2"/>
      </rPr>
      <t xml:space="preserve">MODE DE REGLEMENT :  </t>
    </r>
    <r>
      <rPr>
        <sz val="16"/>
        <color indexed="63"/>
        <rFont val="Times New Roman"/>
        <family val="1"/>
      </rPr>
      <t>󠇎</t>
    </r>
    <r>
      <rPr>
        <sz val="12"/>
        <color indexed="63"/>
        <rFont val="Calibri"/>
        <family val="2"/>
      </rPr>
      <t xml:space="preserve"> Chèque * libellé à l'ordre de Vins+Vins 󠇎      </t>
    </r>
    <r>
      <rPr>
        <sz val="16"/>
        <color indexed="63"/>
        <rFont val="Times New Roman"/>
        <family val="1"/>
      </rPr>
      <t>󠇎</t>
    </r>
    <r>
      <rPr>
        <sz val="12"/>
        <color indexed="63"/>
        <rFont val="Calibri"/>
        <family val="2"/>
      </rPr>
      <t xml:space="preserve"> Virement bancaire (nous demander notre RIB)   </t>
    </r>
    <r>
      <rPr>
        <sz val="14"/>
        <color indexed="63"/>
        <rFont val="Calibri"/>
        <family val="2"/>
      </rPr>
      <t xml:space="preserve"> </t>
    </r>
    <r>
      <rPr>
        <sz val="16"/>
        <color indexed="63"/>
        <rFont val="Times New Roman"/>
        <family val="1"/>
      </rPr>
      <t xml:space="preserve">󠇎 </t>
    </r>
    <r>
      <rPr>
        <sz val="12"/>
        <color indexed="63"/>
        <rFont val="Calibri"/>
        <family val="2"/>
      </rPr>
      <t>Carte Bancaire (par téléphone au 05.56.95.70.95)
* : Vous pouvez envoyer votre bon de commande et votre réglement à l'adresse suivante : 
VINS + VINS service GCM 133 rue Pierre Ramond 33160 Saint-Médard-En-Jalles</t>
    </r>
  </si>
  <si>
    <t>MOUT05</t>
  </si>
  <si>
    <t>LAFLEUR09</t>
  </si>
  <si>
    <t>PAV09</t>
  </si>
  <si>
    <t>SHL09CB6</t>
  </si>
  <si>
    <t>LEOV09CB12</t>
  </si>
  <si>
    <t>CLIM09</t>
  </si>
  <si>
    <t>BOLLSPETUI</t>
  </si>
  <si>
    <t>EGLYGC06</t>
  </si>
  <si>
    <t>GLENMORANGIE</t>
  </si>
  <si>
    <t>BDS25COF</t>
  </si>
  <si>
    <t>JONQUIERES14</t>
  </si>
  <si>
    <t>PEYRABON14</t>
  </si>
  <si>
    <t>AIGUILHE10</t>
  </si>
  <si>
    <t>LFB12</t>
  </si>
  <si>
    <t>LFP10</t>
  </si>
  <si>
    <t>PICHBAR10</t>
  </si>
  <si>
    <t>BM08</t>
  </si>
  <si>
    <t>CMAY10</t>
  </si>
  <si>
    <t>BSD12CB12</t>
  </si>
  <si>
    <t>EGLI11</t>
  </si>
  <si>
    <t>SAV1CM15GIR</t>
  </si>
  <si>
    <t>MSD1C14CSMAGN</t>
  </si>
  <si>
    <t>POM1CLS15AEG</t>
  </si>
  <si>
    <t>CV12LABETVV</t>
  </si>
  <si>
    <t>RSV</t>
  </si>
  <si>
    <t>CHAMBCDB14RAPH</t>
  </si>
  <si>
    <t>CHAMB10GIR</t>
  </si>
  <si>
    <t>CV13MC</t>
  </si>
  <si>
    <t>HERMCHAP05</t>
  </si>
  <si>
    <t>CRLAND13</t>
  </si>
  <si>
    <t>HERMEV10G</t>
  </si>
  <si>
    <t>PULCC15BOILLOT</t>
  </si>
  <si>
    <t>CORTCHAR15GUY</t>
  </si>
  <si>
    <t>CHEVALIERGC15NIEL</t>
  </si>
  <si>
    <r>
      <t>Pommard 1er Cru Les Saucilles Domaine Aegerter 2015,</t>
    </r>
    <r>
      <rPr>
        <sz val="10"/>
        <rFont val="Calibri"/>
        <family val="2"/>
      </rPr>
      <t xml:space="preserve"> 17/20 Jancis Robinson</t>
    </r>
  </si>
  <si>
    <t>VR15NOEL</t>
  </si>
  <si>
    <r>
      <t>Pessac Léognan 1er Cru Classé Château Haut-Brion 2011</t>
    </r>
    <r>
      <rPr>
        <sz val="10"/>
        <rFont val="Calibri"/>
        <family val="2"/>
      </rPr>
      <t>, 95/100 Robert Parker</t>
    </r>
  </si>
  <si>
    <t>HB11CB12R</t>
  </si>
  <si>
    <t>MOGADOR14CB6</t>
  </si>
  <si>
    <t>CHAMB1C14GDUB</t>
  </si>
  <si>
    <t>Chambolle-Musigny 1er Cru "Les Gruenchers" Domaine David Duband 2014</t>
  </si>
  <si>
    <t>ARUM16</t>
  </si>
  <si>
    <t>HERM14TARD</t>
  </si>
  <si>
    <t>RIES16TRIMB</t>
  </si>
  <si>
    <r>
      <t>Riesling "Réserve" Domaine Trimbach 2016</t>
    </r>
    <r>
      <rPr>
        <sz val="10"/>
        <rFont val="Calibri"/>
        <family val="2"/>
      </rPr>
      <t xml:space="preserve"> </t>
    </r>
  </si>
  <si>
    <t>CLG12</t>
  </si>
  <si>
    <r>
      <t>Pomerol Château Petit Village 2010,</t>
    </r>
    <r>
      <rPr>
        <sz val="10"/>
        <rFont val="Calibri"/>
        <family val="2"/>
      </rPr>
      <t xml:space="preserve"> 92/100 Wine Spectator, 17/20 RVF, 16/20 Jancis Robinson</t>
    </r>
  </si>
  <si>
    <t>PVIL10</t>
  </si>
  <si>
    <t>BEAUNE1C15B</t>
  </si>
  <si>
    <t>Beaune 1er Cru du Château Domaine Bouchard Père &amp; Fils 2015</t>
  </si>
  <si>
    <t>CHABGC15B</t>
  </si>
  <si>
    <r>
      <t xml:space="preserve">Chablis Grand Cru "Bougros" Domaine Charly Nicolle 2015, </t>
    </r>
    <r>
      <rPr>
        <sz val="10"/>
        <rFont val="Calibri"/>
        <family val="2"/>
      </rPr>
      <t>1* Guide Hachette édition 2018</t>
    </r>
  </si>
  <si>
    <t>CRI15</t>
  </si>
  <si>
    <r>
      <t>Sauternes Les Carmes de Rieussec 2015</t>
    </r>
    <r>
      <rPr>
        <sz val="10"/>
        <rFont val="Calibri"/>
        <family val="2"/>
      </rPr>
      <t xml:space="preserve">, 92-94/100 Falstaff Magazin </t>
    </r>
  </si>
  <si>
    <t>CDLR11VSD</t>
  </si>
  <si>
    <t>Clos de la Roche Grand Cru Domaine Vincent Saint Denis 2011</t>
  </si>
  <si>
    <t>CORNELIA16</t>
  </si>
  <si>
    <t>GRECAUX13</t>
  </si>
  <si>
    <t>BSBROSE</t>
  </si>
  <si>
    <r>
      <t>Billecart Salmon Brut Rosé</t>
    </r>
    <r>
      <rPr>
        <sz val="10"/>
        <rFont val="Calibri"/>
        <family val="2"/>
      </rPr>
      <t>, 93/100 Wine Spectator, 16/20 Bettane et Desseauve</t>
    </r>
  </si>
  <si>
    <t>GASSACB16</t>
  </si>
  <si>
    <r>
      <t xml:space="preserve">Corton Bressandes Grand Cru Domaine Antonin Guyon 2015, </t>
    </r>
    <r>
      <rPr>
        <sz val="10"/>
        <rFont val="Calibri"/>
        <family val="2"/>
      </rPr>
      <t>91-94/100 Burghound</t>
    </r>
  </si>
  <si>
    <r>
      <t xml:space="preserve">Pessac-Léognan Grand Cru Classé Château Haut-Bailly 2012, </t>
    </r>
    <r>
      <rPr>
        <sz val="10"/>
        <rFont val="Calibri"/>
        <family val="2"/>
      </rPr>
      <t>96/100 Robert Parker, 93/100 Wine Spectator</t>
    </r>
  </si>
  <si>
    <r>
      <t xml:space="preserve">Puligny-Montrachet 1er Cru "Les Combettes" Domaine Vincent Girardin 2014, </t>
    </r>
    <r>
      <rPr>
        <sz val="10"/>
        <rFont val="Calibri"/>
        <family val="2"/>
      </rPr>
      <t>93/100 Wine Spectator, 90/100 Robert Parker</t>
    </r>
  </si>
  <si>
    <r>
      <t xml:space="preserve">Saint-Emilion 1er Grand Cru Classé Beauséjour Bécot 2009, </t>
    </r>
    <r>
      <rPr>
        <sz val="10"/>
        <rFont val="Calibri"/>
        <family val="2"/>
      </rPr>
      <t>95/100 Robert Parker, 92/100 Wine Spectator</t>
    </r>
  </si>
  <si>
    <t>Vosne-Romanée 1er Cru "Les Suchots" Domaine René Cacheux 2015</t>
  </si>
  <si>
    <t>PUY16</t>
  </si>
  <si>
    <t>LABEG15</t>
  </si>
  <si>
    <t>ML09</t>
  </si>
  <si>
    <t>BAILLY12</t>
  </si>
  <si>
    <t>BSB09</t>
  </si>
  <si>
    <t>BC09</t>
  </si>
  <si>
    <t>GEV1CLSJ15TORT</t>
  </si>
  <si>
    <t>NSG1CAP15PERD</t>
  </si>
  <si>
    <t>VR1CS15CACH</t>
  </si>
  <si>
    <t>CORTBRES15GUY</t>
  </si>
  <si>
    <t>CV15RAPH</t>
  </si>
  <si>
    <t>PUL1CC14GIR</t>
  </si>
  <si>
    <t>VALBUENA13</t>
  </si>
  <si>
    <t>COMTES06CB6</t>
  </si>
  <si>
    <r>
      <t>Clos-Vougeot Vieilles Vignes Domaine François Labet Château De La Tour 2012</t>
    </r>
    <r>
      <rPr>
        <sz val="10"/>
        <rFont val="Calibri"/>
        <family val="2"/>
      </rPr>
      <t>, 91/100 Robert Parker, 17/20 RVF</t>
    </r>
  </si>
  <si>
    <r>
      <t xml:space="preserve">Puligny-Montrachet 1er Cru Champs Canet Domaine Jean-Marc Boillot 2015, </t>
    </r>
    <r>
      <rPr>
        <sz val="10"/>
        <rFont val="Calibri"/>
        <family val="2"/>
      </rPr>
      <t>16,5/20 Jancis Robinson</t>
    </r>
  </si>
  <si>
    <r>
      <t xml:space="preserve">Echezeaux Grand Cru Domaine </t>
    </r>
    <r>
      <rPr>
        <b/>
        <sz val="10"/>
        <rFont val="Calibri"/>
        <family val="2"/>
      </rPr>
      <t>Rion 2016</t>
    </r>
  </si>
  <si>
    <r>
      <t xml:space="preserve">Roederer Cristal </t>
    </r>
    <r>
      <rPr>
        <b/>
        <sz val="10"/>
        <rFont val="Calibri"/>
        <family val="2"/>
      </rPr>
      <t xml:space="preserve">2008, </t>
    </r>
    <r>
      <rPr>
        <sz val="10"/>
        <rFont val="Calibri"/>
        <family val="2"/>
      </rPr>
      <t>100/100 James Suckling,  97+/100 Robert Parker</t>
    </r>
  </si>
  <si>
    <t>CRISTALB08</t>
  </si>
  <si>
    <t>BATMON14GIR</t>
  </si>
  <si>
    <t>MDC15</t>
  </si>
  <si>
    <t>YQUEM05CB6</t>
  </si>
  <si>
    <t>ECHEZGC16RION</t>
  </si>
  <si>
    <r>
      <t xml:space="preserve">Châteauneuf-du-Pape "Cornelia Constanza" Domaine de la Solitude 2016, </t>
    </r>
    <r>
      <rPr>
        <sz val="9"/>
        <rFont val="Calibri"/>
        <family val="2"/>
      </rPr>
      <t>Coup de Cœur Vins + Vins</t>
    </r>
  </si>
  <si>
    <r>
      <t>Saint-Estèphe Marquis de Calon Ségur 2015</t>
    </r>
    <r>
      <rPr>
        <sz val="10"/>
        <rFont val="Calibri"/>
        <family val="2"/>
      </rPr>
      <t>, 93/100 Wine Enthusiast, 92/100 Tim Atkin</t>
    </r>
  </si>
  <si>
    <t>VOLN1CSC15BOIL</t>
  </si>
  <si>
    <r>
      <t xml:space="preserve">Pauillac 5ème Cru Classé Château Pontet Canet 2006, </t>
    </r>
    <r>
      <rPr>
        <sz val="10"/>
        <rFont val="Calibri"/>
        <family val="2"/>
      </rPr>
      <t>95/100 Robert Parker, 17/20 RVF</t>
    </r>
  </si>
  <si>
    <t>PONTCA06</t>
  </si>
  <si>
    <t>COS14</t>
  </si>
  <si>
    <t>CORNASLC16</t>
  </si>
  <si>
    <t>Cornas Lieu-Dit " Les Côtes"  Yves Cuilleron 2016</t>
  </si>
  <si>
    <r>
      <t xml:space="preserve">Saint-Julien Château Moulin de la Rose 2010, </t>
    </r>
    <r>
      <rPr>
        <sz val="10"/>
        <rFont val="Calibri"/>
        <family val="2"/>
      </rPr>
      <t>15,5/20 Gault &amp; Millau</t>
    </r>
  </si>
  <si>
    <t>JACQUARTALPHA</t>
  </si>
  <si>
    <r>
      <t xml:space="preserve">Jacquart Cuvée Alpha 2006, </t>
    </r>
    <r>
      <rPr>
        <sz val="10"/>
        <rFont val="Calibri"/>
        <family val="2"/>
      </rPr>
      <t>92/100 Wine Enthusiast, 92/100 Gilbert et Gaillard,  91/100 Wine Spectator</t>
    </r>
  </si>
  <si>
    <t>Vins + Vins - Tél : 05 56 95 70 95 - N° siret : 42824406500036 - www.vinsplusvins.fr - infos@vinsplusvins.fr</t>
  </si>
  <si>
    <t>MDLR10</t>
  </si>
  <si>
    <t>CDM08</t>
  </si>
  <si>
    <t>LYNCH14</t>
  </si>
  <si>
    <t>NSG15NOEL</t>
  </si>
  <si>
    <t>MEURS1CDP15GRIV</t>
  </si>
  <si>
    <t>CHARMAIL10</t>
  </si>
  <si>
    <t>VRBM16NOEL</t>
  </si>
  <si>
    <r>
      <t>Saint-Emilion Grand Cru Classé 1A Château Ausone 1985</t>
    </r>
    <r>
      <rPr>
        <sz val="10"/>
        <rFont val="Calibri"/>
        <family val="2"/>
      </rPr>
      <t>,</t>
    </r>
    <r>
      <rPr>
        <sz val="10"/>
        <rFont val="Calibri"/>
        <family val="2"/>
      </rPr>
      <t xml:space="preserve"> 92/100 Wine Spectator</t>
    </r>
  </si>
  <si>
    <r>
      <t xml:space="preserve">Bonnes-Mares Domaine Drouhin Laroze 2017, </t>
    </r>
    <r>
      <rPr>
        <sz val="10"/>
        <rFont val="Calibri"/>
        <family val="2"/>
      </rPr>
      <t>96/100 Vinous</t>
    </r>
  </si>
  <si>
    <r>
      <t xml:space="preserve">Chambertin Grand Cru Domaine Rossignol Trapet 2017, </t>
    </r>
    <r>
      <rPr>
        <sz val="10"/>
        <rFont val="Calibri"/>
        <family val="2"/>
      </rPr>
      <t>96/100 Vinous</t>
    </r>
  </si>
  <si>
    <r>
      <t>Meursault 1er Cru Les Perrières Château de Meursault 2013</t>
    </r>
    <r>
      <rPr>
        <sz val="10"/>
        <rFont val="Calibri"/>
        <family val="2"/>
      </rPr>
      <t xml:space="preserve">, 91/100 Wine Spectator, 91/100 Robert Parker </t>
    </r>
  </si>
  <si>
    <r>
      <t>Chassagne-Montrachet 1er Cru "Les Chaumées" Domaine Vincent Girardin 2010</t>
    </r>
    <r>
      <rPr>
        <sz val="10"/>
        <rFont val="Calibri"/>
        <family val="2"/>
      </rPr>
      <t>, 91/100 Wine Enthusiast</t>
    </r>
  </si>
  <si>
    <r>
      <t xml:space="preserve">Chablis Premier Cru "Montée de Tonnerre" Domaine Billaud Simon 2017, </t>
    </r>
    <r>
      <rPr>
        <sz val="10"/>
        <rFont val="Calibri"/>
        <family val="2"/>
      </rPr>
      <t>93/100 Burghound</t>
    </r>
  </si>
  <si>
    <t>Languedoc d'Exception Domaine de Baron'Arques 2016</t>
  </si>
  <si>
    <r>
      <t xml:space="preserve">Roederer Blanc de Blancs 2011, </t>
    </r>
    <r>
      <rPr>
        <sz val="10"/>
        <rFont val="Calibri"/>
        <family val="2"/>
      </rPr>
      <t>93/100 Robert Parker, 92/100 Wine Spectator</t>
    </r>
  </si>
  <si>
    <r>
      <t>Languedoc « Hemera » Domaine des Grecaux 2013</t>
    </r>
    <r>
      <rPr>
        <sz val="10"/>
        <rFont val="Calibri"/>
        <family val="2"/>
      </rPr>
      <t>, 1* Guide Hachette</t>
    </r>
  </si>
  <si>
    <t>FIEU10</t>
  </si>
  <si>
    <t>AUSONE85</t>
  </si>
  <si>
    <t>CHASM1CCSJ15GA</t>
  </si>
  <si>
    <t>CHAMBOLVV15MAGN</t>
  </si>
  <si>
    <t>CHAMBMUSAMIOT15</t>
  </si>
  <si>
    <t>CHABLIS18B</t>
  </si>
  <si>
    <r>
      <t xml:space="preserve">Chablis Domaine Billaud-Simon 2018, </t>
    </r>
    <r>
      <rPr>
        <sz val="10"/>
        <rFont val="Calibri"/>
        <family val="2"/>
      </rPr>
      <t>domaine recommandé par la RVF</t>
    </r>
  </si>
  <si>
    <t>CHAB1CMT17B</t>
  </si>
  <si>
    <t>MEURSCHEV18JOB</t>
  </si>
  <si>
    <t>CNEUF16BEAUC</t>
  </si>
  <si>
    <t>CNEUF16PEGAU</t>
  </si>
  <si>
    <t>CORNAS15TARD</t>
  </si>
  <si>
    <t>CNEUF15BARROCH</t>
  </si>
  <si>
    <t>CRMV16OGIER</t>
  </si>
  <si>
    <t>HERM16G</t>
  </si>
  <si>
    <t>ARQUES16</t>
  </si>
  <si>
    <t>MUNTADA14</t>
  </si>
  <si>
    <t>BAROLO10BOSCA</t>
  </si>
  <si>
    <t>ROEDBB11</t>
  </si>
  <si>
    <t>CHASMLC10GIR</t>
  </si>
  <si>
    <t>MEURS1CLP13M</t>
  </si>
  <si>
    <t>DP09</t>
  </si>
  <si>
    <t>CHAMB17TRAP</t>
  </si>
  <si>
    <t>Whisky Japonais Hibiki Harmony, 70cl</t>
  </si>
  <si>
    <r>
      <t xml:space="preserve">Saint-Estèphe Cru Exceptionnel Château Meyney 2009, </t>
    </r>
    <r>
      <rPr>
        <sz val="10"/>
        <rFont val="Calibri"/>
        <family val="2"/>
      </rPr>
      <t>92/100 Parker, 17,5/20 RVF</t>
    </r>
  </si>
  <si>
    <t>HIBIKI</t>
  </si>
  <si>
    <t>Bandol Rosé Château Romassan "Cœur de Grain" Domaine d'Ott 2019</t>
  </si>
  <si>
    <t>OTTROSE19</t>
  </si>
  <si>
    <r>
      <t xml:space="preserve">Corse Sartene Blanc Domaine Fiumicicoli 2019 </t>
    </r>
    <r>
      <rPr>
        <b/>
        <sz val="10"/>
        <color indexed="17"/>
        <rFont val="Calibri"/>
        <family val="2"/>
      </rPr>
      <t>BIO</t>
    </r>
  </si>
  <si>
    <t>GCD10CB6</t>
  </si>
  <si>
    <r>
      <t>Saint-Emilion Grand Cru Dame Gaffelière 2016</t>
    </r>
    <r>
      <rPr>
        <sz val="10"/>
        <rFont val="Calibri"/>
        <family val="2"/>
      </rPr>
      <t xml:space="preserve">, </t>
    </r>
    <r>
      <rPr>
        <sz val="9"/>
        <rFont val="Calibri"/>
        <family val="2"/>
      </rPr>
      <t>Coup de Cœur Vins + Vins</t>
    </r>
  </si>
  <si>
    <t>DG16</t>
  </si>
  <si>
    <t>BONMAR17DL</t>
  </si>
  <si>
    <r>
      <t xml:space="preserve">Hermitage Maison Guigal 2016, </t>
    </r>
    <r>
      <rPr>
        <sz val="10"/>
        <rFont val="Calibri"/>
        <family val="2"/>
      </rPr>
      <t>93/100 Robert Parker, 16/20 RVF</t>
    </r>
  </si>
  <si>
    <t>FIUMB19</t>
  </si>
  <si>
    <t>GEV15OSTTRAPET</t>
  </si>
  <si>
    <r>
      <t xml:space="preserve">Chevalier-Montrachet Grand Cru Domaine Girardin 2014, </t>
    </r>
    <r>
      <rPr>
        <sz val="10"/>
        <rFont val="Calibri"/>
        <family val="2"/>
        <scheme val="minor"/>
      </rPr>
      <t>18,5/20 Bettane &amp; Desseauve</t>
    </r>
  </si>
  <si>
    <r>
      <t xml:space="preserve">Côtes-du-Roussillon Villages Le Clos des Fées Domaine du Clos des Fées 2016, </t>
    </r>
    <r>
      <rPr>
        <sz val="10"/>
        <rFont val="Calibri"/>
        <family val="2"/>
      </rPr>
      <t>95/100 Guide Parker</t>
    </r>
  </si>
  <si>
    <r>
      <t xml:space="preserve">Nuits-Saint-Georges 1er Cru "Aux Boudots" Domaine Méo-Camuzet 2017, </t>
    </r>
    <r>
      <rPr>
        <sz val="10"/>
        <rFont val="Calibri"/>
        <family val="2"/>
        <scheme val="minor"/>
      </rPr>
      <t>91-93/100 Wine Advocate</t>
    </r>
  </si>
  <si>
    <r>
      <t>Barolo BRUNATE Beni Di Batasiolo 2010 Italie</t>
    </r>
    <r>
      <rPr>
        <sz val="10"/>
        <rFont val="Calibri"/>
        <family val="2"/>
      </rPr>
      <t>, 93/100 Wine Enthusiast</t>
    </r>
  </si>
  <si>
    <r>
      <t>Bodega La Rioja Alta Gran Reserva 904 2007 Espagne,</t>
    </r>
    <r>
      <rPr>
        <sz val="10"/>
        <rFont val="Calibri"/>
        <family val="2"/>
      </rPr>
      <t xml:space="preserve"> 95/100 Parker</t>
    </r>
  </si>
  <si>
    <r>
      <t>Sauternes 1</t>
    </r>
    <r>
      <rPr>
        <b/>
        <vertAlign val="superscript"/>
        <sz val="10"/>
        <rFont val="Calibri"/>
        <family val="2"/>
      </rPr>
      <t>er</t>
    </r>
    <r>
      <rPr>
        <b/>
        <sz val="10"/>
        <rFont val="Calibri"/>
        <family val="2"/>
      </rPr>
      <t xml:space="preserve"> Cru Classé Supérieur Château d’Yquem 2005, </t>
    </r>
    <r>
      <rPr>
        <sz val="10"/>
        <rFont val="Calibri"/>
        <family val="2"/>
      </rPr>
      <t>95-98/100 Wine Spectator</t>
    </r>
  </si>
  <si>
    <r>
      <t>Sauternes 1</t>
    </r>
    <r>
      <rPr>
        <vertAlign val="superscript"/>
        <sz val="10"/>
        <rFont val="Calibri"/>
        <family val="2"/>
      </rPr>
      <t>er</t>
    </r>
    <r>
      <rPr>
        <sz val="10"/>
        <rFont val="Calibri"/>
        <family val="2"/>
      </rPr>
      <t xml:space="preserve"> C</t>
    </r>
    <r>
      <rPr>
        <b/>
        <sz val="10"/>
        <rFont val="Calibri"/>
        <family val="2"/>
      </rPr>
      <t xml:space="preserve">ru Classé Château Climens 2009, </t>
    </r>
    <r>
      <rPr>
        <sz val="10"/>
        <rFont val="Calibri"/>
        <family val="2"/>
      </rPr>
      <t>97/100 Robert Parker, 19,5/20 Gault &amp; Millau, 18,5/20 RVF</t>
    </r>
  </si>
  <si>
    <r>
      <t xml:space="preserve">Vega Sicilia UNICO 2006 Espagne, </t>
    </r>
    <r>
      <rPr>
        <sz val="10"/>
        <rFont val="Calibri"/>
        <family val="2"/>
      </rPr>
      <t>98/100 Robert Parker</t>
    </r>
  </si>
  <si>
    <r>
      <t xml:space="preserve">Vega Sicilia VALBUENA 2013, Espagne, </t>
    </r>
    <r>
      <rPr>
        <sz val="10"/>
        <rFont val="Calibri"/>
        <family val="2"/>
      </rPr>
      <t>94/100 Robert Parker, 96/100 James Sucking</t>
    </r>
  </si>
  <si>
    <r>
      <t xml:space="preserve">* Frais de Port : 1-12 blles à 16 euros TTC, 13-24 blles à 20 euros TTC, 25-36 blles à 25 euros TTC
Livraison Offerte en France Métropolitaine dès 36 bouteilles commandées (hors livraison express)
** Si vous souhaitez une livraison express, il faut acquitter un surcoût d'1€ TTC par bouteille.
</t>
    </r>
    <r>
      <rPr>
        <b/>
        <sz val="12"/>
        <rFont val="Calibri"/>
        <family val="2"/>
      </rPr>
      <t>Si vous souhaitez une prestation spéciale de livraison (mise en réserve, à l’étage, samedi matin ou un rdv à heure fixe), veuillez nous contacter pour un devis sur mesure.</t>
    </r>
  </si>
  <si>
    <t>Montant éconimisé :</t>
  </si>
  <si>
    <r>
      <t xml:space="preserve">Châteauneuf-du-Pape "Barberini" Domaine de la Solitude 2017, </t>
    </r>
    <r>
      <rPr>
        <sz val="9"/>
        <rFont val="Calibri"/>
        <family val="2"/>
      </rPr>
      <t>Coup de Cœur Vins + Vins</t>
    </r>
  </si>
  <si>
    <r>
      <t>Clos-Vougeot Domaine François Labet Château De La Tour 2010</t>
    </r>
    <r>
      <rPr>
        <sz val="10"/>
        <rFont val="Calibri"/>
        <family val="2"/>
      </rPr>
      <t>, 17,5/20 Jancis Robinson, 17/20 RVF</t>
    </r>
  </si>
  <si>
    <r>
      <t>Castillon Côtes-de-Bordeaux Château Clos Puy Arnaud 2015</t>
    </r>
    <r>
      <rPr>
        <b/>
        <sz val="10"/>
        <color rgb="FF00B050"/>
        <rFont val="Calibri"/>
        <family val="2"/>
        <scheme val="minor"/>
      </rPr>
      <t xml:space="preserve"> BIO, </t>
    </r>
    <r>
      <rPr>
        <sz val="10"/>
        <rFont val="Calibri"/>
        <family val="2"/>
        <scheme val="minor"/>
      </rPr>
      <t>92/100 Wine Spectator</t>
    </r>
  </si>
  <si>
    <r>
      <t xml:space="preserve">Côtes-de-Francs Château Le Puy Cuvée Barthelemy 2016 </t>
    </r>
    <r>
      <rPr>
        <b/>
        <sz val="10"/>
        <color indexed="17"/>
        <rFont val="Calibri"/>
        <family val="2"/>
      </rPr>
      <t>BIO</t>
    </r>
  </si>
  <si>
    <t>Gevrey-Chambertin 1er Cru Les Champeaux Domaine Olivier Guyot 2016</t>
  </si>
  <si>
    <r>
      <t xml:space="preserve">Gevrey Chambertin Domaine David Duband 2016, </t>
    </r>
    <r>
      <rPr>
        <sz val="10"/>
        <rFont val="Calibri"/>
        <family val="2"/>
        <scheme val="minor"/>
      </rPr>
      <t>93/100 Wine Spectator</t>
    </r>
  </si>
  <si>
    <r>
      <t xml:space="preserve">Haut-Médoc 5ème Cru Classé Château Cantemerle 2009, </t>
    </r>
    <r>
      <rPr>
        <sz val="10"/>
        <color rgb="FF333333"/>
        <rFont val="Calibri"/>
        <family val="2"/>
      </rPr>
      <t>17,5/20 RVF</t>
    </r>
  </si>
  <si>
    <t>LAGUNE15</t>
  </si>
  <si>
    <r>
      <t xml:space="preserve">Haut-Médoc 3ème Cru Classé Château La Lagune 2015 conversion BIO, </t>
    </r>
    <r>
      <rPr>
        <sz val="10"/>
        <rFont val="Calibri"/>
        <family val="2"/>
      </rPr>
      <t>17/20 RVF, 2** Guide Hachette</t>
    </r>
  </si>
  <si>
    <r>
      <t xml:space="preserve">IGP Hérault Domaine La Grange des Pères 2014, </t>
    </r>
    <r>
      <rPr>
        <sz val="10"/>
        <rFont val="Calibri"/>
        <family val="2"/>
      </rPr>
      <t>95/100 Parker</t>
    </r>
  </si>
  <si>
    <r>
      <t>Margaux 4ème Grand Cru Classé Château Prieuré Lichine 2010,</t>
    </r>
    <r>
      <rPr>
        <sz val="10"/>
        <rFont val="Calibri"/>
        <family val="2"/>
        <scheme val="minor"/>
      </rPr>
      <t xml:space="preserve"> 91/100 Wine Spectator, 16,5/20 RVF</t>
    </r>
  </si>
  <si>
    <r>
      <t xml:space="preserve">Meursault "Narvaux" Domaine Rémi Jobard 2018 </t>
    </r>
    <r>
      <rPr>
        <b/>
        <sz val="10"/>
        <color indexed="17"/>
        <rFont val="Calibri"/>
        <family val="2"/>
      </rPr>
      <t>BIO</t>
    </r>
  </si>
  <si>
    <r>
      <t xml:space="preserve">Moulis Château Chasse-Spleen 2016, </t>
    </r>
    <r>
      <rPr>
        <sz val="10"/>
        <rFont val="Calibri"/>
        <family val="2"/>
        <scheme val="minor"/>
      </rPr>
      <t xml:space="preserve">17/20 RVF, 92-94/100 Parker </t>
    </r>
  </si>
  <si>
    <r>
      <t xml:space="preserve">Pessac-Léognan Grand Cru Classé Château Bouscaut 2015, </t>
    </r>
    <r>
      <rPr>
        <sz val="10"/>
        <rFont val="Calibri"/>
        <family val="2"/>
      </rPr>
      <t>92/100 Parker</t>
    </r>
  </si>
  <si>
    <r>
      <t xml:space="preserve">Pomerol Clos L'Eglise 2015, </t>
    </r>
    <r>
      <rPr>
        <sz val="10"/>
        <rFont val="Calibri"/>
        <family val="2"/>
        <scheme val="minor"/>
      </rPr>
      <t xml:space="preserve">95/10 James Suckling, 94/100 Parker </t>
    </r>
  </si>
  <si>
    <r>
      <t xml:space="preserve">Saint-Emilion Grand Cru Classé Clos de L'Oratoire 2014, </t>
    </r>
    <r>
      <rPr>
        <sz val="10"/>
        <rFont val="Calibri"/>
        <family val="2"/>
      </rPr>
      <t>93/100 James Suckling</t>
    </r>
  </si>
  <si>
    <r>
      <t xml:space="preserve">Saint-Emilion Grand Cru Classé 1B Château Pavie-Macquin 2012, </t>
    </r>
    <r>
      <rPr>
        <sz val="10"/>
        <rFont val="Calibri"/>
        <family val="2"/>
        <scheme val="minor"/>
      </rPr>
      <t>93+/100 Parker, 94/100 Wine Spectator</t>
    </r>
  </si>
  <si>
    <r>
      <t xml:space="preserve">Vosne-Romanée 1er Cru "Les Chaumes" Domaine Daniel Rion 2016, </t>
    </r>
    <r>
      <rPr>
        <sz val="10"/>
        <rFont val="Calibri"/>
        <family val="2"/>
        <scheme val="minor"/>
      </rPr>
      <t>17/20 Jancis Robinson, 94/100 Wine Spectator</t>
    </r>
  </si>
  <si>
    <t>CPA15</t>
  </si>
  <si>
    <t>BOUSC15</t>
  </si>
  <si>
    <t>SIRAN15</t>
  </si>
  <si>
    <t>CHASS16CB12</t>
  </si>
  <si>
    <t>CDO14</t>
  </si>
  <si>
    <t>CANT09</t>
  </si>
  <si>
    <t>MSG15</t>
  </si>
  <si>
    <t>MEYNEY09</t>
  </si>
  <si>
    <t>PAVM12</t>
  </si>
  <si>
    <t>CE15</t>
  </si>
  <si>
    <t>PUYB16</t>
  </si>
  <si>
    <t>GEVREY16DUB</t>
  </si>
  <si>
    <t>VR1CLC16RION</t>
  </si>
  <si>
    <t>GEV1CCHAMP16GUY</t>
  </si>
  <si>
    <t>GEVCT15MORTET</t>
  </si>
  <si>
    <t>CHARMC12MAGN</t>
  </si>
  <si>
    <t>CV10LABET</t>
  </si>
  <si>
    <t>MAZ16BEAU</t>
  </si>
  <si>
    <t>CHASMB18NIEL</t>
  </si>
  <si>
    <t>MEURSNAV18JOB</t>
  </si>
  <si>
    <t>BARBERINI17</t>
  </si>
  <si>
    <t>CRBS17VERNAY</t>
  </si>
  <si>
    <t>SOLUSB18</t>
  </si>
  <si>
    <t>CHINCDR14</t>
  </si>
  <si>
    <t>MORGPY17</t>
  </si>
  <si>
    <t>GRANGE14</t>
  </si>
  <si>
    <t>LICH10</t>
  </si>
  <si>
    <t>LLC09</t>
  </si>
  <si>
    <t>MARSANNAY16MC</t>
  </si>
  <si>
    <t>CNEUF16TARDIEU</t>
  </si>
  <si>
    <t>ROUSSILCDFEES16</t>
  </si>
  <si>
    <r>
      <t>Moulis Château Maucaillou 2016</t>
    </r>
    <r>
      <rPr>
        <sz val="10"/>
        <rFont val="Calibri"/>
        <family val="2"/>
      </rPr>
      <t>, 90-92/100 Parker, 1* Guide Hachette</t>
    </r>
  </si>
  <si>
    <r>
      <t xml:space="preserve">Chambertin Grand Cru Domaine Tortochot 2017, </t>
    </r>
    <r>
      <rPr>
        <sz val="10"/>
        <rFont val="Calibri"/>
        <family val="2"/>
      </rPr>
      <t>18/20 Jancis Robinson</t>
    </r>
  </si>
  <si>
    <r>
      <t xml:space="preserve">Clos de Tart Grand Cru Monopole 2014, </t>
    </r>
    <r>
      <rPr>
        <sz val="10"/>
        <rFont val="Calibri"/>
        <family val="2"/>
      </rPr>
      <t>95-97/100 Parker</t>
    </r>
  </si>
  <si>
    <r>
      <t xml:space="preserve">Saint-Emilion Grand Cru Classé Château Monbousquet 2014, </t>
    </r>
    <r>
      <rPr>
        <sz val="10"/>
        <rFont val="Calibri"/>
        <family val="2"/>
        <scheme val="minor"/>
      </rPr>
      <t xml:space="preserve">16/20 Jancis Robinson, 92-95/100 Parker </t>
    </r>
  </si>
  <si>
    <t>Fixin Vieilles Vignes Domaine Denis Mortet 2017</t>
  </si>
  <si>
    <r>
      <t>Hermitage Cuvée Emilie Domaine de Remizières 2017</t>
    </r>
    <r>
      <rPr>
        <sz val="10"/>
        <rFont val="Calibri"/>
        <family val="2"/>
      </rPr>
      <t>, 96/100 Parker</t>
    </r>
  </si>
  <si>
    <t>MAU16</t>
  </si>
  <si>
    <t>MONB14</t>
  </si>
  <si>
    <t>PAPCL09</t>
  </si>
  <si>
    <t>FIXINVV17MORTET</t>
  </si>
  <si>
    <t>MSD1CLM16BEAU</t>
  </si>
  <si>
    <t>CHAMBGC17TORT</t>
  </si>
  <si>
    <t>NSG1CBOUD17MC</t>
  </si>
  <si>
    <t>CDT14</t>
  </si>
  <si>
    <r>
      <t xml:space="preserve">Saint-Julien Clos du Marquis </t>
    </r>
    <r>
      <rPr>
        <sz val="10"/>
        <rFont val="Calibri"/>
        <family val="2"/>
      </rPr>
      <t>2012, Parker : 92/100, J. Robinson : 16,5/20</t>
    </r>
  </si>
  <si>
    <r>
      <t>Saint-Emilion 1er Cru Classé 1B Château Beauséjour HDL 2014</t>
    </r>
    <r>
      <rPr>
        <sz val="10"/>
        <rFont val="Calibri"/>
        <family val="2"/>
        <scheme val="minor"/>
      </rPr>
      <t>, Robert Parker 93-95+/100</t>
    </r>
  </si>
  <si>
    <r>
      <t xml:space="preserve">Pauillac 5ème Cru Classé Château Lynch Bages 2015, </t>
    </r>
    <r>
      <rPr>
        <sz val="10"/>
        <rFont val="Calibri"/>
        <family val="2"/>
        <scheme val="minor"/>
      </rPr>
      <t>Parker : 92+ / 100, J. Robinson : 17+ / 20</t>
    </r>
  </si>
  <si>
    <t>Vosne-Romanée Domaine Michel Noellat 2016</t>
  </si>
  <si>
    <r>
      <t>Côtes-du-Roussillon Village Domaine Gauby La Muntada 2017</t>
    </r>
    <r>
      <rPr>
        <sz val="10"/>
        <rFont val="Calibri"/>
        <family val="2"/>
      </rPr>
      <t>, domaine 3*** RVF</t>
    </r>
  </si>
  <si>
    <r>
      <t>LES GRANDS CRUS</t>
    </r>
    <r>
      <rPr>
        <b/>
        <sz val="18"/>
        <color theme="0"/>
        <rFont val="Raleway"/>
      </rPr>
      <t xml:space="preserve"> ROUGES</t>
    </r>
    <r>
      <rPr>
        <b/>
        <sz val="18"/>
        <color theme="0"/>
        <rFont val="Raleway"/>
        <family val="2"/>
      </rPr>
      <t xml:space="preserve"> DE BOURGOGNE</t>
    </r>
  </si>
  <si>
    <t>CHEVALIER14GIR</t>
  </si>
  <si>
    <t>CNEUF15RES</t>
  </si>
  <si>
    <t>SOLEN15</t>
  </si>
  <si>
    <t>BRUNELLO12RES</t>
  </si>
  <si>
    <t>RIOJAALTA07</t>
  </si>
  <si>
    <t xml:space="preserve">     BON DE COMMANDE GRANDS CRUS &amp; CRUS MYTHIQUES
HIVER 2020</t>
  </si>
  <si>
    <r>
      <t>Saint-Estèphe 2ème Grand Cru Classé Château Cos d'Estournel 2015</t>
    </r>
    <r>
      <rPr>
        <sz val="10"/>
        <rFont val="Calibri"/>
        <family val="2"/>
      </rPr>
      <t>, 95+/100 Robert Parker, 18,5/20 RVF</t>
    </r>
  </si>
  <si>
    <r>
      <t xml:space="preserve">Pessac-Léognan Grand Cru Classé château Smith Haut Lafitte 2014, </t>
    </r>
    <r>
      <rPr>
        <sz val="10"/>
        <rFont val="Calibri"/>
        <family val="2"/>
        <scheme val="minor"/>
      </rPr>
      <t>93/100 Robert Parker, 16,5/20 RVF</t>
    </r>
  </si>
  <si>
    <r>
      <t>Marsannay Domaine Méo-Camuzet</t>
    </r>
    <r>
      <rPr>
        <b/>
        <sz val="10"/>
        <rFont val="Calibri"/>
        <family val="2"/>
      </rPr>
      <t xml:space="preserve"> 2017</t>
    </r>
  </si>
  <si>
    <r>
      <t xml:space="preserve">Chassagne-Montrachet 1er Cru Clos Saint Jean Domaine Jean Gagnard 2018 </t>
    </r>
    <r>
      <rPr>
        <b/>
        <sz val="10"/>
        <color indexed="17"/>
        <rFont val="Calibri"/>
        <family val="2"/>
      </rPr>
      <t>BIO</t>
    </r>
    <r>
      <rPr>
        <b/>
        <sz val="10"/>
        <rFont val="Calibri"/>
        <family val="2"/>
      </rPr>
      <t xml:space="preserve">, </t>
    </r>
    <r>
      <rPr>
        <sz val="10"/>
        <rFont val="Calibri"/>
        <family val="2"/>
      </rPr>
      <t>92/100 Vinous</t>
    </r>
  </si>
  <si>
    <r>
      <t xml:space="preserve">Chambolle-Musigny Thierry Mortet 2018 </t>
    </r>
    <r>
      <rPr>
        <b/>
        <sz val="10"/>
        <color theme="5"/>
        <rFont val="Calibri"/>
        <family val="2"/>
        <scheme val="minor"/>
      </rPr>
      <t>BIO</t>
    </r>
  </si>
  <si>
    <t>Morey-Saint-Denis 1er Cru "Clos Sorbé" Domaine Frédéric Magnien 2014</t>
  </si>
  <si>
    <r>
      <t xml:space="preserve">Pinot Noir domaine Robert Groffier 2018 </t>
    </r>
    <r>
      <rPr>
        <sz val="10"/>
        <rFont val="Calibri"/>
        <family val="2"/>
        <scheme val="minor"/>
      </rPr>
      <t>92/100</t>
    </r>
  </si>
  <si>
    <r>
      <t xml:space="preserve">Nuits-Saint-Georges 1er Cru Les Saint-Georges domaine Désertaux Ferrand 2017, </t>
    </r>
    <r>
      <rPr>
        <sz val="10"/>
        <rFont val="Calibri"/>
        <family val="2"/>
        <scheme val="minor"/>
      </rPr>
      <t>93/100</t>
    </r>
  </si>
  <si>
    <t>Pommard 1er Cru Les Pézerolles Domaine AF Gros 2017</t>
  </si>
  <si>
    <r>
      <t xml:space="preserve">Nuits-Saint-Georges 1er Cru Clos du Prieur domaine Thierry Mortet 2018 </t>
    </r>
    <r>
      <rPr>
        <b/>
        <sz val="10"/>
        <color theme="5"/>
        <rFont val="Calibri"/>
        <family val="2"/>
        <scheme val="minor"/>
      </rPr>
      <t>BIO</t>
    </r>
  </si>
  <si>
    <t>Latricières-Chambertin Grand Cru domaine Drouhin Laroze 2017</t>
  </si>
  <si>
    <t>Clos-Saint-Denis Grand Cru domaine Bertagna 2017</t>
  </si>
  <si>
    <t>Echezeaux du Dessus domaine Gilles Jayer 2015</t>
  </si>
  <si>
    <t>Mersault 1er Cru Les Charmes Dessus domaine Antonin Guyon 2017</t>
  </si>
  <si>
    <r>
      <t xml:space="preserve">Puligny-Montrachet 1er Cru Clos de la Mouchère domaine Henri Boillot  2018, </t>
    </r>
    <r>
      <rPr>
        <sz val="10"/>
        <rFont val="Calibri"/>
        <family val="2"/>
        <scheme val="minor"/>
      </rPr>
      <t>95/100 Robert Parker</t>
    </r>
  </si>
  <si>
    <t xml:space="preserve">Chassagne-Montrachet 1er Cru Les Chaumées Domaine Niellon 2017 </t>
  </si>
  <si>
    <r>
      <t xml:space="preserve">Corton-Charlemagne Grand Cru Domaine Bonneau du Martray 2017, </t>
    </r>
    <r>
      <rPr>
        <sz val="10"/>
        <rFont val="Calibri"/>
        <family val="2"/>
      </rPr>
      <t>96+/100 Robert Parker</t>
    </r>
  </si>
  <si>
    <r>
      <t xml:space="preserve">Châteauneuf-du-Pape Pure Domaine La Barroche 2018, </t>
    </r>
    <r>
      <rPr>
        <sz val="10"/>
        <rFont val="Calibri"/>
        <family val="2"/>
      </rPr>
      <t>95/100 Robert Parker</t>
    </r>
  </si>
  <si>
    <r>
      <t xml:space="preserve">Cornas "Coteaux" Maison Laurent Tardieu 2014, </t>
    </r>
    <r>
      <rPr>
        <sz val="10"/>
        <rFont val="Calibri"/>
        <family val="2"/>
      </rPr>
      <t xml:space="preserve">92/100 Wine Spectator, 90-92/100 Robert Parker </t>
    </r>
  </si>
  <si>
    <r>
      <t xml:space="preserve">Châteauneuf-du-Pape Château de Beaucastel 2017, </t>
    </r>
    <r>
      <rPr>
        <sz val="10"/>
        <rFont val="Calibri"/>
        <family val="2"/>
      </rPr>
      <t>95/100 Wine Spectator, 18/20 Jancis Robinson? 95/100 Decanter</t>
    </r>
  </si>
  <si>
    <r>
      <t xml:space="preserve">Châteauneuf-du-Pape Domaine du Pegau Cuvée </t>
    </r>
    <r>
      <rPr>
        <b/>
        <sz val="10"/>
        <rFont val="Calibri"/>
        <family val="2"/>
      </rPr>
      <t>Réserve 2016</t>
    </r>
    <r>
      <rPr>
        <sz val="10"/>
        <rFont val="Calibri"/>
        <family val="2"/>
      </rPr>
      <t xml:space="preserve">, </t>
    </r>
    <r>
      <rPr>
        <sz val="9"/>
        <rFont val="Calibri"/>
        <family val="2"/>
      </rPr>
      <t>96/100 Robert Parker, 93/100 Vinous</t>
    </r>
  </si>
  <si>
    <r>
      <t xml:space="preserve">Hermitage La Petite Chapelle domaine Paul Jaboulet 2014, </t>
    </r>
    <r>
      <rPr>
        <sz val="10"/>
        <rFont val="Calibri"/>
        <family val="2"/>
      </rPr>
      <t>91/100 Robert Parker, 92/100 Vinous</t>
    </r>
  </si>
  <si>
    <r>
      <t>Côte-Rotie "La Turque Guigal 2015</t>
    </r>
    <r>
      <rPr>
        <sz val="10"/>
        <rFont val="Calibri"/>
        <family val="2"/>
      </rPr>
      <t>, 99/100 Robert Parker, 99-100/100 Wine Spectator</t>
    </r>
  </si>
  <si>
    <r>
      <t>Languedoc "Solus" Blanc du Château de Caraguilhes 2019</t>
    </r>
    <r>
      <rPr>
        <b/>
        <sz val="10"/>
        <color indexed="17"/>
        <rFont val="Calibri"/>
        <family val="2"/>
      </rPr>
      <t xml:space="preserve"> BIO</t>
    </r>
  </si>
  <si>
    <t>Richebourg domaine Anne-Françoise Gros 2017</t>
  </si>
  <si>
    <r>
      <t xml:space="preserve">Châteauneuf-du-Pape Domaine de La Vieille Julienne Les 3 Sources 2016 </t>
    </r>
    <r>
      <rPr>
        <b/>
        <sz val="10"/>
        <color rgb="FF00B050"/>
        <rFont val="Calibri"/>
        <family val="2"/>
      </rPr>
      <t>BIO,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17,5 Jancis Robinson, 95/97 Robert Parker</t>
    </r>
  </si>
  <si>
    <r>
      <t xml:space="preserve">Vin de Pays de l’Herault rouge Mas Daumas de Gassac 2016, </t>
    </r>
    <r>
      <rPr>
        <sz val="10"/>
        <rFont val="Calibri"/>
        <family val="2"/>
        <scheme val="minor"/>
      </rPr>
      <t>coup de cœur RVF</t>
    </r>
  </si>
  <si>
    <r>
      <t>Clos Mogador Priorat 2014, Espagne</t>
    </r>
    <r>
      <rPr>
        <sz val="10"/>
        <rFont val="Calibri"/>
        <family val="2"/>
      </rPr>
      <t>, 98/100 Robert Parker</t>
    </r>
  </si>
  <si>
    <r>
      <t xml:space="preserve">Charmes-Chambertin Grand Cru Domaine Magnien 2012, </t>
    </r>
    <r>
      <rPr>
        <sz val="10"/>
        <rFont val="Calibri"/>
        <family val="2"/>
        <scheme val="minor"/>
      </rPr>
      <t>92/100 Wine Advocate</t>
    </r>
  </si>
  <si>
    <r>
      <t xml:space="preserve">Bienvenus-Bâtard-Montrachet Grand Cru Domaine Girardin </t>
    </r>
    <r>
      <rPr>
        <b/>
        <sz val="10"/>
        <rFont val="Calibri"/>
        <family val="2"/>
      </rPr>
      <t xml:space="preserve">2014, </t>
    </r>
    <r>
      <rPr>
        <sz val="10"/>
        <rFont val="Calibri"/>
        <family val="2"/>
      </rPr>
      <t>92-95/100 Burghound</t>
    </r>
  </si>
  <si>
    <r>
      <t xml:space="preserve">Margaux Château Labégorce 2015, </t>
    </r>
    <r>
      <rPr>
        <sz val="10"/>
        <rFont val="Calibri"/>
        <family val="2"/>
      </rPr>
      <t xml:space="preserve">95/100 Wine Enthusiast, 17/20 Bettane &amp; Desseauve </t>
    </r>
  </si>
  <si>
    <r>
      <t>Saint-Emilion Grand Cru Classé Château Grand Corbin Despagne 2010</t>
    </r>
    <r>
      <rPr>
        <sz val="10"/>
        <rFont val="Calibri"/>
        <family val="2"/>
      </rPr>
      <t xml:space="preserve">, 17/20 Gault &amp; Millau, 17/20 Bettane &amp; Desseauve  </t>
    </r>
    <r>
      <rPr>
        <b/>
        <sz val="10"/>
        <rFont val="Calibri"/>
        <family val="2"/>
        <scheme val="minor"/>
      </rPr>
      <t xml:space="preserve">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</si>
  <si>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>Pessac Léognan Grand Cru Classé Rouge Château Fieuzal 2010</t>
    </r>
    <r>
      <rPr>
        <sz val="10"/>
        <rFont val="Calibri"/>
        <family val="2"/>
      </rPr>
      <t>, 92/100 Wine Spectator</t>
    </r>
  </si>
  <si>
    <r>
      <t xml:space="preserve">Saint-Emilion Grand Cru Château Moulin-Saint-Georges 2015, </t>
    </r>
    <r>
      <rPr>
        <sz val="10"/>
        <rFont val="Calibri"/>
        <family val="2"/>
      </rPr>
      <t xml:space="preserve">17,5/20 RVF, 90-92/100 Parker                                                              </t>
    </r>
    <r>
      <rPr>
        <b/>
        <sz val="10"/>
        <color rgb="FFFF0000"/>
        <rFont val="Calibri"/>
        <family val="2"/>
      </rPr>
      <t>Coup de Cœur Vins + Vins</t>
    </r>
  </si>
  <si>
    <r>
      <t>Pessac-Léognan Grand Cru Classé Château Malartic Lagravière 2010</t>
    </r>
    <r>
      <rPr>
        <sz val="10"/>
        <rFont val="Calibri"/>
        <family val="2"/>
      </rPr>
      <t xml:space="preserve">, </t>
    </r>
    <r>
      <rPr>
        <sz val="9"/>
        <rFont val="Calibri"/>
        <family val="2"/>
      </rPr>
      <t>Parker : 95/100, J. Robinson : 16.5+ /20,</t>
    </r>
    <r>
      <rPr>
        <b/>
        <sz val="10"/>
        <color rgb="FFFF0000"/>
        <rFont val="Calibri"/>
        <family val="2"/>
      </rPr>
      <t xml:space="preserve">                                      Coup de Cœur Vins + Vins</t>
    </r>
  </si>
  <si>
    <r>
      <t>Saint-Emilion Grand Cru Classé Château Canon La Gaffelière 2015</t>
    </r>
    <r>
      <rPr>
        <sz val="10"/>
        <rFont val="Calibri"/>
        <family val="2"/>
      </rPr>
      <t>, </t>
    </r>
    <r>
      <rPr>
        <sz val="9"/>
        <rFont val="Calibri"/>
        <family val="2"/>
      </rPr>
      <t>96/100 Wine Spectator 97/100 Robert Parker</t>
    </r>
    <r>
      <rPr>
        <b/>
        <sz val="10"/>
        <rFont val="Calibri"/>
        <family val="2"/>
      </rPr>
      <t xml:space="preserve">                             </t>
    </r>
    <r>
      <rPr>
        <b/>
        <sz val="10"/>
        <color rgb="FFFF0000"/>
        <rFont val="Calibri"/>
        <family val="2"/>
      </rPr>
      <t xml:space="preserve">    Coup de Cœur Vins + Vins</t>
    </r>
  </si>
  <si>
    <r>
      <t xml:space="preserve">Pessac-Léognan Grand Cru Classé Château Pape Clément 2009, </t>
    </r>
    <r>
      <rPr>
        <sz val="10"/>
        <rFont val="Calibri"/>
        <family val="2"/>
      </rPr>
      <t>19/20 RVF, 95/100 Parker, 95/100 Wine Spectator</t>
    </r>
    <r>
      <rPr>
        <b/>
        <sz val="10"/>
        <rFont val="Calibri"/>
        <family val="2"/>
      </rPr>
      <t xml:space="preserve">                        </t>
    </r>
    <r>
      <rPr>
        <b/>
        <sz val="10"/>
        <color rgb="FFFF0000"/>
        <rFont val="Calibri"/>
        <family val="2"/>
      </rPr>
      <t>Coup de Cœur Vins + Vins</t>
    </r>
  </si>
  <si>
    <r>
      <t>Pauillac 2ème Cru Classé Chateau Pichon Baron 2010,</t>
    </r>
    <r>
      <rPr>
        <sz val="10"/>
        <rFont val="Calibri"/>
        <family val="2"/>
      </rPr>
      <t xml:space="preserve"> 97+/100 Robert Parker, 95/100 Wine Spectator,                                              </t>
    </r>
    <r>
      <rPr>
        <b/>
        <sz val="10"/>
        <color rgb="FFFF0000"/>
        <rFont val="Calibri"/>
        <family val="2"/>
      </rPr>
      <t>Coup de Cœur Vins + Vins</t>
    </r>
  </si>
  <si>
    <r>
      <t>Saint-Julien 2ème Cru Classé Château Léoville Las Cases 2009,</t>
    </r>
    <r>
      <rPr>
        <sz val="10"/>
        <rFont val="Calibri"/>
        <family val="2"/>
        <scheme val="minor"/>
      </rPr>
      <t xml:space="preserve"> 99/100 Parker, 17/20 Jancis Robinson,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</si>
  <si>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>Saint-Emilion Grand Cru Classé 1B Château Pavie 2010</t>
    </r>
    <r>
      <rPr>
        <sz val="10"/>
        <rFont val="Calibri"/>
        <family val="2"/>
      </rPr>
      <t xml:space="preserve">, 100/100 Robert Parker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</si>
  <si>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>Bordeaux Blanc Les Arums de Lagrange 2016</t>
    </r>
    <r>
      <rPr>
        <sz val="10"/>
        <rFont val="Calibri"/>
        <family val="2"/>
      </rPr>
      <t>, 16/20 Jean-Marc Quarin,</t>
    </r>
    <r>
      <rPr>
        <b/>
        <sz val="10"/>
        <rFont val="Calibri"/>
        <family val="2"/>
        <scheme val="minor"/>
      </rPr>
      <t xml:space="preserve">      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</si>
  <si>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Pessac-Léognan Grand Cru Classé Domaine de Chevalier blanc 2017, </t>
    </r>
    <r>
      <rPr>
        <sz val="10"/>
        <rFont val="Calibri"/>
        <family val="2"/>
        <scheme val="minor"/>
      </rPr>
      <t>94/100 Robert Parker, 17,5/20 RVF</t>
    </r>
    <r>
      <rPr>
        <b/>
        <sz val="10"/>
        <rFont val="Calibri"/>
        <family val="2"/>
        <scheme val="minor"/>
      </rPr>
      <t xml:space="preserve">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</si>
  <si>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Nuits-Saint-Georges Domaine Michel Noellat 2015                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</si>
  <si>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t>Savigny-Les-Beaune 1er Cru "Les Marconnets" Domaine Vincent Girardin 2015</t>
  </si>
  <si>
    <r>
      <t xml:space="preserve">Morey-Saint-Denis 1er Cru "Aux Petites Noix" Domaine Stéphane Magnien 2016, </t>
    </r>
    <r>
      <rPr>
        <sz val="10"/>
        <rFont val="Calibri"/>
        <family val="2"/>
        <scheme val="minor"/>
      </rPr>
      <t>91/100</t>
    </r>
    <r>
      <rPr>
        <b/>
        <sz val="10"/>
        <rFont val="Calibri"/>
        <family val="2"/>
        <scheme val="minor"/>
      </rPr>
      <t xml:space="preserve">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</si>
  <si>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Chambolle-Musigny Domaine Amiot Servelle 2015 </t>
    </r>
    <r>
      <rPr>
        <b/>
        <sz val="10"/>
        <color indexed="17"/>
        <rFont val="Calibri"/>
        <family val="2"/>
      </rPr>
      <t>BIO</t>
    </r>
    <r>
      <rPr>
        <b/>
        <sz val="10"/>
        <rFont val="Calibri"/>
        <family val="2"/>
      </rPr>
      <t xml:space="preserve">, </t>
    </r>
    <r>
      <rPr>
        <sz val="10"/>
        <rFont val="Calibri"/>
        <family val="2"/>
      </rPr>
      <t>17+/20 Jancis Robinson</t>
    </r>
    <r>
      <rPr>
        <b/>
        <sz val="10"/>
        <rFont val="Calibri"/>
        <family val="2"/>
        <scheme val="minor"/>
      </rPr>
      <t xml:space="preserve">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</si>
  <si>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Chambolle-Musigny Racine du Temps domaine René Bouvier 2018, </t>
    </r>
    <r>
      <rPr>
        <sz val="10"/>
        <rFont val="Calibri"/>
        <family val="2"/>
        <scheme val="minor"/>
      </rPr>
      <t>Coup de Cœur revue Bourgogne 18/20</t>
    </r>
    <r>
      <rPr>
        <b/>
        <sz val="10"/>
        <rFont val="Calibri"/>
        <family val="2"/>
        <scheme val="minor"/>
      </rPr>
      <t xml:space="preserve">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</si>
  <si>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Volnay 1er Cru "Carelle sous la chapelle" Domaine J.M. Boillot 2015             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</si>
  <si>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Morey-Saint-Denis 1er Cru "Les Millandes" Domaine des Beaumont 2016  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</si>
  <si>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Gevrey Chambertin "Mes Cinq Terroirs" Domaine Denis Mortet 2015, </t>
    </r>
    <r>
      <rPr>
        <sz val="10"/>
        <rFont val="Calibri"/>
        <family val="2"/>
        <scheme val="minor"/>
      </rPr>
      <t>91/100 Parker</t>
    </r>
    <r>
      <rPr>
        <b/>
        <sz val="10"/>
        <rFont val="Calibri"/>
        <family val="2"/>
        <scheme val="minor"/>
      </rPr>
      <t xml:space="preserve">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</si>
  <si>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Vougeot 1er Cru Clos de la Perrière domaine Bertagna 2015, </t>
    </r>
    <r>
      <rPr>
        <sz val="10"/>
        <rFont val="Calibri"/>
        <family val="2"/>
        <scheme val="minor"/>
      </rPr>
      <t>95/100</t>
    </r>
    <r>
      <rPr>
        <b/>
        <sz val="10"/>
        <rFont val="Calibri"/>
        <family val="2"/>
        <scheme val="minor"/>
      </rPr>
      <t xml:space="preserve">          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</si>
  <si>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Clos de la Roche Grand Cru Domaine Guyot 2016, </t>
    </r>
    <r>
      <rPr>
        <sz val="10"/>
        <rFont val="Calibri"/>
        <family val="2"/>
        <scheme val="minor"/>
      </rPr>
      <t>Coup de Cœur RVF</t>
    </r>
    <r>
      <rPr>
        <b/>
        <sz val="10"/>
        <rFont val="Calibri"/>
        <family val="2"/>
        <scheme val="minor"/>
      </rPr>
      <t xml:space="preserve">            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</si>
  <si>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Clos Vougeot Grand Cru Près le Cellier Domaine Méo-Camuzet 2017            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</si>
  <si>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>Chambertin Grand Cru « Clos de Bèze » Domaine Bruno Clair 2017,</t>
    </r>
    <r>
      <rPr>
        <sz val="10"/>
        <rFont val="Calibri"/>
        <family val="2"/>
      </rPr>
      <t xml:space="preserve"> 18/20 Bettane &amp; Desseauve</t>
    </r>
    <r>
      <rPr>
        <b/>
        <sz val="10"/>
        <rFont val="Calibri"/>
        <family val="2"/>
        <scheme val="minor"/>
      </rPr>
      <t xml:space="preserve">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</si>
  <si>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Mazoyères-Chambertin Grand Cru Domaine des Beaumont 2016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 xml:space="preserve"> Coup de Cœur Vins + Vins</t>
    </r>
  </si>
  <si>
    <t>Vosne-Romanée 1er Cru "Les Beaux Monts" Domaine Michel Noellat 2016</t>
  </si>
  <si>
    <r>
      <t xml:space="preserve">Nuits-Saint-Georges 1er Cru "Aux Perdrix" Domaine des Perdrix 2015, </t>
    </r>
    <r>
      <rPr>
        <sz val="10"/>
        <rFont val="Calibri"/>
        <family val="2"/>
      </rPr>
      <t>94/100 Wine Enthusiast</t>
    </r>
  </si>
  <si>
    <r>
      <t xml:space="preserve">Gevrey Chambertin 1er Cru "Lavaux St-Jacques" Domaine Tortochot 2015, </t>
    </r>
    <r>
      <rPr>
        <sz val="10"/>
        <rFont val="Calibri"/>
        <family val="2"/>
      </rPr>
      <t>92/100 Burghound</t>
    </r>
  </si>
  <si>
    <r>
      <t xml:space="preserve">Pernand-Vergelesses 1er Cru Sous Frétille domaine Anton,in Guyon 2018  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</si>
  <si>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Chassagne-Montrachet Domaine Niellon 2018 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</si>
  <si>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Meursault "Les Chevalières" Domaine Rémi Jobard 2018 </t>
    </r>
    <r>
      <rPr>
        <b/>
        <sz val="10"/>
        <color indexed="17"/>
        <rFont val="Calibri"/>
        <family val="2"/>
      </rPr>
      <t>BIO</t>
    </r>
    <r>
      <rPr>
        <b/>
        <sz val="10"/>
        <rFont val="Calibri"/>
        <family val="2"/>
        <scheme val="minor"/>
      </rPr>
      <t xml:space="preserve">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 xml:space="preserve"> Coup de Cœur Vins + Vins</t>
    </r>
  </si>
  <si>
    <r>
      <t xml:space="preserve">Puligny-Montrachet 1er Cru Clos de la Pucelle Monopole domaine Jean Chartron 2017, </t>
    </r>
    <r>
      <rPr>
        <sz val="10"/>
        <rFont val="Calibri"/>
        <family val="2"/>
        <scheme val="minor"/>
      </rPr>
      <t>94/100 Robert Parker</t>
    </r>
    <r>
      <rPr>
        <b/>
        <sz val="10"/>
        <rFont val="Calibri"/>
        <family val="2"/>
        <scheme val="minor"/>
      </rPr>
      <t xml:space="preserve">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</si>
  <si>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Meursault 1er Cru "Clos des Perrières" Domaine Albert Grivault 2017, </t>
    </r>
    <r>
      <rPr>
        <sz val="10"/>
        <rFont val="Calibri"/>
        <family val="2"/>
      </rPr>
      <t>"Grand Domaine" de la RVF</t>
    </r>
    <r>
      <rPr>
        <b/>
        <sz val="10"/>
        <rFont val="Calibri"/>
        <family val="2"/>
        <scheme val="minor"/>
      </rPr>
      <t xml:space="preserve">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</si>
  <si>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Chevalier-Montrachet Grand Cru Domaine Michel Niellon 2017, </t>
    </r>
    <r>
      <rPr>
        <sz val="10"/>
        <rFont val="Calibri"/>
        <family val="2"/>
      </rPr>
      <t>97/100 Wine Spectator</t>
    </r>
    <r>
      <rPr>
        <b/>
        <sz val="10"/>
        <rFont val="Calibri"/>
        <family val="2"/>
        <scheme val="minor"/>
      </rPr>
      <t xml:space="preserve">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</si>
  <si>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Corton-Charlemagne Grand Cru Domaine Antonin Guyon 2017, </t>
    </r>
    <r>
      <rPr>
        <sz val="10"/>
        <rFont val="Calibri"/>
        <family val="2"/>
      </rPr>
      <t>95/100 Burghound, RVF 17,5/20</t>
    </r>
  </si>
  <si>
    <r>
      <t xml:space="preserve">Châteauneuf-du-Pape Domaine Tardieu 2016, </t>
    </r>
    <r>
      <rPr>
        <sz val="10"/>
        <rFont val="Calibri"/>
        <family val="2"/>
      </rPr>
      <t>93/100 Wine Spectator, 17/20 Jancis Robinson</t>
    </r>
    <r>
      <rPr>
        <b/>
        <sz val="10"/>
        <rFont val="Calibri"/>
        <family val="2"/>
      </rPr>
      <t xml:space="preserve">                                                            </t>
    </r>
    <r>
      <rPr>
        <b/>
        <sz val="10"/>
        <color rgb="FFFF0000"/>
        <rFont val="Calibri"/>
        <family val="2"/>
      </rPr>
      <t>Coup de Cœur Vins + Vins</t>
    </r>
  </si>
  <si>
    <r>
      <t xml:space="preserve">Côte-Rôtie L'Angeline domaine Chambeyron 2016 , </t>
    </r>
    <r>
      <rPr>
        <sz val="10"/>
        <rFont val="Calibri"/>
        <family val="2"/>
      </rPr>
      <t>Coup de Cœur RVF</t>
    </r>
    <r>
      <rPr>
        <b/>
        <sz val="10"/>
        <rFont val="Calibri"/>
        <family val="2"/>
      </rPr>
      <t xml:space="preserve">                                                                                                       </t>
    </r>
    <r>
      <rPr>
        <b/>
        <sz val="10"/>
        <color rgb="FFFF0000"/>
        <rFont val="Calibri"/>
        <family val="2"/>
      </rPr>
      <t>Coup de Cœur Vins + Vins</t>
    </r>
  </si>
  <si>
    <r>
      <t>Côte-Rotie "Blonde du Seigneur" Domaine Georges Vernay 2017</t>
    </r>
    <r>
      <rPr>
        <sz val="10"/>
        <rFont val="Calibri"/>
        <family val="2"/>
      </rPr>
      <t>, 92/100 Robert Parker</t>
    </r>
    <r>
      <rPr>
        <b/>
        <sz val="10"/>
        <rFont val="Calibri"/>
        <family val="2"/>
        <scheme val="minor"/>
      </rPr>
      <t xml:space="preserve">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</si>
  <si>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Chateauneuf-du-Pape Réserve Secrète domain de la Solitude 2016, </t>
    </r>
    <r>
      <rPr>
        <sz val="10"/>
        <rFont val="Calibri"/>
        <family val="2"/>
        <scheme val="minor"/>
      </rPr>
      <t>97/100 Robert Parke</t>
    </r>
    <r>
      <rPr>
        <b/>
        <sz val="10"/>
        <rFont val="Calibri"/>
        <family val="2"/>
        <scheme val="minor"/>
      </rPr>
      <t xml:space="preserve">r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</si>
  <si>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Châteauneuf-du-Pape Domaine de La Vieille Julienne Réservé 2016 </t>
    </r>
    <r>
      <rPr>
        <b/>
        <sz val="10"/>
        <color rgb="FF00B050"/>
        <rFont val="Calibri"/>
        <family val="2"/>
      </rPr>
      <t>BIO,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 xml:space="preserve">98/100 </t>
    </r>
    <r>
      <rPr>
        <b/>
        <sz val="10"/>
        <rFont val="Calibri"/>
        <family val="2"/>
      </rPr>
      <t xml:space="preserve">                                                                                    </t>
    </r>
    <r>
      <rPr>
        <b/>
        <sz val="10"/>
        <color rgb="FFFF0000"/>
        <rFont val="Calibri"/>
        <family val="2"/>
      </rPr>
      <t>Coup de Cœur Vins + Vins</t>
    </r>
  </si>
  <si>
    <r>
      <t>Languedoc Terrasses du Larzac "La Baronnie" du Domaine des Jonquières 2014</t>
    </r>
    <r>
      <rPr>
        <sz val="10"/>
        <rFont val="Calibri"/>
        <family val="2"/>
      </rPr>
      <t>, 15,5/20 RVF</t>
    </r>
  </si>
  <si>
    <r>
      <t xml:space="preserve">Chinon Le Clos des Roches Saint Paul Domaine Plouzeau 2014, </t>
    </r>
    <r>
      <rPr>
        <sz val="10"/>
        <rFont val="Calibri"/>
        <family val="2"/>
      </rPr>
      <t>15/20 Bettane &amp; Desseauve</t>
    </r>
    <r>
      <rPr>
        <b/>
        <sz val="10"/>
        <rFont val="Calibri"/>
        <family val="2"/>
      </rPr>
      <t xml:space="preserve">                                                                   </t>
    </r>
    <r>
      <rPr>
        <b/>
        <sz val="10"/>
        <color rgb="FFFF0000"/>
        <rFont val="Calibri"/>
        <family val="2"/>
      </rPr>
      <t>Coup de Cœur Vins + Vins</t>
    </r>
  </si>
  <si>
    <r>
      <t>Morgon "Côte du Py" Domaine Jean Foillard 2017,</t>
    </r>
    <r>
      <rPr>
        <sz val="10"/>
        <rFont val="Calibri"/>
        <family val="2"/>
      </rPr>
      <t xml:space="preserve"> la référence Vin Naturel</t>
    </r>
    <r>
      <rPr>
        <b/>
        <sz val="10"/>
        <rFont val="Calibri"/>
        <family val="2"/>
        <scheme val="minor"/>
      </rPr>
      <t xml:space="preserve">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</si>
  <si>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Languedoc château Puech Haut Tête de Bélier blanc 2017, </t>
    </r>
    <r>
      <rPr>
        <sz val="10"/>
        <rFont val="Calibri"/>
        <family val="2"/>
        <scheme val="minor"/>
      </rPr>
      <t>91-93/100 Robert Parker</t>
    </r>
    <r>
      <rPr>
        <b/>
        <sz val="10"/>
        <rFont val="Calibri"/>
        <family val="2"/>
        <scheme val="minor"/>
      </rPr>
      <t xml:space="preserve">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</si>
  <si>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Provence Alpilles Domaine Hauvette Roucas 2019 </t>
    </r>
    <r>
      <rPr>
        <b/>
        <sz val="10"/>
        <color rgb="FF00B050"/>
        <rFont val="Calibri"/>
        <family val="2"/>
        <scheme val="minor"/>
      </rPr>
      <t>BIO</t>
    </r>
    <r>
      <rPr>
        <b/>
        <sz val="10"/>
        <rFont val="Calibri"/>
        <family val="2"/>
        <scheme val="minor"/>
      </rPr>
      <t xml:space="preserve">         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</si>
  <si>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>AOC Pézenas Languedoc Domaine des Aurelles "Solen" 2015,</t>
    </r>
    <r>
      <rPr>
        <sz val="10"/>
        <rFont val="Calibri"/>
        <family val="2"/>
        <scheme val="minor"/>
      </rPr>
      <t xml:space="preserve"> domaine 3*** RVF</t>
    </r>
    <r>
      <rPr>
        <b/>
        <sz val="10"/>
        <rFont val="Calibri"/>
        <family val="2"/>
        <scheme val="minor"/>
      </rPr>
      <t xml:space="preserve">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</si>
  <si>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Innocenti Brunello di Montalcino Riserva 2012, </t>
    </r>
    <r>
      <rPr>
        <sz val="10"/>
        <rFont val="Calibri"/>
        <family val="2"/>
      </rPr>
      <t>95/100 James Suckling, 91/100 Robert Parker</t>
    </r>
    <r>
      <rPr>
        <b/>
        <sz val="10"/>
        <rFont val="Calibri"/>
        <family val="2"/>
      </rPr>
      <t xml:space="preserve">                                                             </t>
    </r>
    <r>
      <rPr>
        <b/>
        <sz val="10"/>
        <color rgb="FFFF0000"/>
        <rFont val="Calibri"/>
        <family val="2"/>
      </rPr>
      <t xml:space="preserve"> Coup de Cœur Vins + Vins</t>
    </r>
  </si>
  <si>
    <r>
      <t xml:space="preserve">SOLAIA Super Toscan 2010 Italie, </t>
    </r>
    <r>
      <rPr>
        <sz val="10"/>
        <rFont val="Calibri"/>
        <family val="2"/>
      </rPr>
      <t>97/100 Parker, 98/100 James Suckling</t>
    </r>
    <r>
      <rPr>
        <b/>
        <sz val="10"/>
        <rFont val="Calibri"/>
        <family val="2"/>
      </rPr>
      <t xml:space="preserve">                                                                                                   </t>
    </r>
    <r>
      <rPr>
        <b/>
        <sz val="10"/>
        <color rgb="FFFF0000"/>
        <rFont val="Calibri"/>
        <family val="2"/>
      </rPr>
      <t xml:space="preserve"> Coup de Cœur Vins + Vins</t>
    </r>
  </si>
  <si>
    <r>
      <t xml:space="preserve">Taittinger Comtes de Champagne 2008, </t>
    </r>
    <r>
      <rPr>
        <sz val="10"/>
        <rFont val="Calibri"/>
        <family val="2"/>
        <scheme val="minor"/>
      </rPr>
      <t>Parker : 98/100, J. Robinson : 17.5++/20</t>
    </r>
    <r>
      <rPr>
        <b/>
        <sz val="10"/>
        <rFont val="Calibri"/>
        <family val="2"/>
        <scheme val="minor"/>
      </rPr>
      <t xml:space="preserve">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 xml:space="preserve">  Coup de Cœur Vins + Vins</t>
    </r>
  </si>
  <si>
    <r>
      <t>Egly-Ouriet Grand Cru Millésimé 2006</t>
    </r>
    <r>
      <rPr>
        <sz val="10"/>
        <color indexed="8"/>
        <rFont val="Calibri"/>
        <family val="2"/>
      </rPr>
      <t xml:space="preserve">, 94/100 Robert Parker, 94/100 Wine Spectator                                                                          </t>
    </r>
    <r>
      <rPr>
        <b/>
        <sz val="10"/>
        <color rgb="FFFF0000"/>
        <rFont val="Calibri"/>
        <family val="2"/>
      </rPr>
      <t xml:space="preserve">  Coup de Cœur Vins + Vins</t>
    </r>
  </si>
  <si>
    <t>Clos Vougeot Grand Cru Domaine Raphet 2015</t>
  </si>
  <si>
    <r>
      <t>Margaux 2ème Cru Classé Château Brane Cantenac 2010</t>
    </r>
    <r>
      <rPr>
        <sz val="10"/>
        <rFont val="Calibri"/>
        <family val="2"/>
      </rPr>
      <t xml:space="preserve">, </t>
    </r>
    <r>
      <rPr>
        <sz val="9"/>
        <rFont val="Calibri"/>
        <family val="2"/>
      </rPr>
      <t xml:space="preserve"> 95-96/100 R.Parker</t>
    </r>
    <r>
      <rPr>
        <sz val="10"/>
        <rFont val="Calibri"/>
        <family val="2"/>
      </rPr>
      <t xml:space="preserve">                                                                                            </t>
    </r>
    <r>
      <rPr>
        <b/>
        <sz val="10"/>
        <color rgb="FFFF0000"/>
        <rFont val="Calibri"/>
        <family val="2"/>
      </rPr>
      <t>Coup de Cœur Vins + Vins</t>
    </r>
  </si>
  <si>
    <r>
      <t xml:space="preserve">Haut-Médoc Cru Bourgeois Château Charmail 2010, </t>
    </r>
    <r>
      <rPr>
        <sz val="10"/>
        <rFont val="Calibri"/>
        <family val="2"/>
      </rPr>
      <t>16+/20 Jancis Robinson, 90/100 Wine Advocate</t>
    </r>
    <r>
      <rPr>
        <b/>
        <sz val="10"/>
        <rFont val="Calibri"/>
        <family val="2"/>
      </rPr>
      <t xml:space="preserve">                                                 </t>
    </r>
    <r>
      <rPr>
        <b/>
        <sz val="10"/>
        <color rgb="FFFF0000"/>
        <rFont val="Calibri"/>
        <family val="2"/>
      </rPr>
      <t>Coup de Cœur Vins + Vins</t>
    </r>
  </si>
  <si>
    <r>
      <t xml:space="preserve">Côtes-de-Francs Château Le Puy Cuvée Emilien 2018 </t>
    </r>
    <r>
      <rPr>
        <b/>
        <sz val="10"/>
        <color indexed="17"/>
        <rFont val="Calibri"/>
        <family val="2"/>
      </rPr>
      <t>BIODYNAMIE</t>
    </r>
    <r>
      <rPr>
        <b/>
        <sz val="10"/>
        <rFont val="Calibri"/>
        <family val="2"/>
      </rPr>
      <t xml:space="preserve">                                                                        </t>
    </r>
    <r>
      <rPr>
        <b/>
        <sz val="10"/>
        <color rgb="FFFF0000"/>
        <rFont val="Calibri"/>
        <family val="2"/>
      </rPr>
      <t xml:space="preserve">                                      Coup de Cœur Vins + Vins</t>
    </r>
  </si>
  <si>
    <r>
      <t xml:space="preserve">Margaux Cru Exceptionnel Château Siran 2015, </t>
    </r>
    <r>
      <rPr>
        <sz val="10"/>
        <rFont val="Calibri"/>
        <family val="2"/>
        <scheme val="minor"/>
      </rPr>
      <t>92-94/100 Parker, 17/20 Jancis Robinson</t>
    </r>
    <r>
      <rPr>
        <b/>
        <sz val="10"/>
        <rFont val="Calibri"/>
        <family val="2"/>
        <scheme val="minor"/>
      </rPr>
      <t xml:space="preserve">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</si>
  <si>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r>
      <t xml:space="preserve">Vosne-Romanée 1er Cru "Clos des Réas" Monopole Domaine Michel Gros 2016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Coup de Cœur Vins + Vins</t>
    </r>
  </si>
  <si>
    <t>Pour toute question ou conseil œnologique : THOMAS ANDRIEU - tandrieu@vinsplusvins.fr ou 06 71 58 00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</si>
</sst>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&quot;€&quot;"/>
  </numFmts>
  <fonts count="72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trike/>
      <sz val="9"/>
      <name val="Calibri"/>
      <family val="2"/>
    </font>
    <font>
      <vertAlign val="superscript"/>
      <sz val="10"/>
      <name val="Calibri"/>
      <family val="2"/>
    </font>
    <font>
      <b/>
      <vertAlign val="superscript"/>
      <sz val="10"/>
      <name val="Calibri"/>
      <family val="2"/>
    </font>
    <font>
      <sz val="10"/>
      <color indexed="8"/>
      <name val="Calibri"/>
      <family val="2"/>
    </font>
    <font>
      <b/>
      <u/>
      <sz val="16"/>
      <color indexed="63"/>
      <name val="Calibri"/>
      <family val="2"/>
    </font>
    <font>
      <sz val="16"/>
      <color indexed="63"/>
      <name val="Calibri"/>
      <family val="2"/>
    </font>
    <font>
      <sz val="12"/>
      <color indexed="63"/>
      <name val="Calibri"/>
      <family val="2"/>
    </font>
    <font>
      <sz val="8"/>
      <color indexed="63"/>
      <name val="Calibri"/>
      <family val="2"/>
    </font>
    <font>
      <i/>
      <sz val="12"/>
      <color indexed="63"/>
      <name val="Calibri"/>
      <family val="2"/>
    </font>
    <font>
      <sz val="16"/>
      <color indexed="63"/>
      <name val="Times New Roman"/>
      <family val="1"/>
    </font>
    <font>
      <sz val="14"/>
      <color indexed="63"/>
      <name val="Calibri"/>
      <family val="2"/>
    </font>
    <font>
      <b/>
      <u/>
      <sz val="11"/>
      <name val="Calibri"/>
      <family val="2"/>
    </font>
    <font>
      <b/>
      <sz val="16"/>
      <color indexed="16"/>
      <name val="Raleway"/>
      <family val="2"/>
    </font>
    <font>
      <sz val="16"/>
      <color indexed="16"/>
      <name val="Raleway"/>
      <family val="2"/>
    </font>
    <font>
      <b/>
      <sz val="20"/>
      <color indexed="9"/>
      <name val="Raleway"/>
      <family val="2"/>
    </font>
    <font>
      <i/>
      <sz val="11"/>
      <color indexed="16"/>
      <name val="Calibri"/>
      <family val="2"/>
    </font>
    <font>
      <sz val="9"/>
      <name val="Calibri"/>
      <family val="2"/>
    </font>
    <font>
      <b/>
      <sz val="10"/>
      <color indexed="17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8"/>
      <color rgb="FF900020"/>
      <name val="Calibri"/>
      <family val="2"/>
      <scheme val="minor"/>
    </font>
    <font>
      <sz val="8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sz val="14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333333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333333"/>
      <name val="Calibri"/>
      <family val="2"/>
      <scheme val="minor"/>
    </font>
    <font>
      <sz val="26"/>
      <color rgb="FF333333"/>
      <name val="PenultimateLight"/>
    </font>
    <font>
      <sz val="11"/>
      <color rgb="FF333333"/>
      <name val="Calibri"/>
      <family val="2"/>
      <scheme val="minor"/>
    </font>
    <font>
      <b/>
      <u/>
      <sz val="12"/>
      <color rgb="FF900020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2"/>
      <color rgb="FF333333"/>
      <name val="Calibri"/>
      <family val="2"/>
      <scheme val="minor"/>
    </font>
    <font>
      <sz val="11"/>
      <name val="Calibri"/>
      <family val="2"/>
      <scheme val="minor"/>
    </font>
    <font>
      <strike/>
      <sz val="9"/>
      <name val="Calibri"/>
      <family val="2"/>
      <scheme val="minor"/>
    </font>
    <font>
      <b/>
      <sz val="18"/>
      <color theme="0"/>
      <name val="Raleway"/>
      <family val="2"/>
    </font>
    <font>
      <sz val="16"/>
      <color rgb="FF9F0600"/>
      <name val="Raleway"/>
      <family val="2"/>
    </font>
    <font>
      <sz val="20"/>
      <color theme="0"/>
      <name val="Raleway"/>
      <family val="2"/>
    </font>
    <font>
      <sz val="12"/>
      <color rgb="FF333333"/>
      <name val="Calibri"/>
      <family val="2"/>
    </font>
    <font>
      <sz val="12"/>
      <color rgb="FF333333"/>
      <name val="Calibri"/>
      <family val="2"/>
      <scheme val="minor"/>
    </font>
    <font>
      <b/>
      <sz val="18"/>
      <color rgb="FF333333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i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333333"/>
      <name val="Calibri"/>
      <family val="2"/>
    </font>
    <font>
      <b/>
      <sz val="10"/>
      <color indexed="63"/>
      <name val="Calibri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Arial"/>
      <family val="2"/>
    </font>
    <font>
      <b/>
      <sz val="18"/>
      <color theme="0"/>
      <name val="Raleway"/>
    </font>
    <font>
      <b/>
      <sz val="10"/>
      <color theme="5"/>
      <name val="Calibri"/>
      <family val="2"/>
      <scheme val="minor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F0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24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165" fontId="4" fillId="0" borderId="3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165" fontId="4" fillId="0" borderId="3" xfId="0" applyNumberFormat="1" applyFont="1" applyBorder="1" applyAlignment="1">
      <alignment horizontal="center" vertical="center" wrapText="1"/>
    </xf>
    <xf numFmtId="165" fontId="26" fillId="0" borderId="3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 applyProtection="1">
      <alignment vertical="center"/>
      <protection locked="0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locked="0"/>
    </xf>
    <xf numFmtId="0" fontId="26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165" fontId="24" fillId="0" borderId="3" xfId="0" applyNumberFormat="1" applyFont="1" applyBorder="1" applyAlignment="1">
      <alignment horizontal="center" vertical="center"/>
    </xf>
    <xf numFmtId="0" fontId="34" fillId="0" borderId="0" xfId="0" applyFont="1" applyAlignment="1" applyProtection="1">
      <alignment horizontal="center" vertical="center" wrapText="1"/>
      <protection locked="0"/>
    </xf>
    <xf numFmtId="0" fontId="35" fillId="2" borderId="5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 applyProtection="1">
      <alignment horizontal="center" vertical="center" wrapText="1"/>
      <protection locked="0"/>
    </xf>
    <xf numFmtId="0" fontId="35" fillId="2" borderId="2" xfId="0" applyFont="1" applyFill="1" applyBorder="1" applyAlignment="1">
      <alignment horizontal="center" vertical="center" wrapText="1"/>
    </xf>
    <xf numFmtId="0" fontId="36" fillId="0" borderId="1" xfId="0" applyFont="1" applyBorder="1" applyAlignment="1" applyProtection="1">
      <alignment vertical="center" wrapText="1"/>
      <protection locked="0"/>
    </xf>
    <xf numFmtId="0" fontId="36" fillId="0" borderId="6" xfId="0" applyFont="1" applyBorder="1" applyAlignment="1" applyProtection="1">
      <alignment vertical="center" wrapText="1"/>
      <protection locked="0"/>
    </xf>
    <xf numFmtId="164" fontId="37" fillId="0" borderId="7" xfId="0" applyNumberFormat="1" applyFont="1" applyBorder="1" applyAlignment="1">
      <alignment horizontal="center" vertical="center" wrapText="1"/>
    </xf>
    <xf numFmtId="164" fontId="29" fillId="0" borderId="6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6" fillId="0" borderId="0" xfId="0" applyFont="1" applyAlignment="1" applyProtection="1">
      <alignment vertical="center" wrapText="1"/>
      <protection locked="0"/>
    </xf>
    <xf numFmtId="0" fontId="42" fillId="0" borderId="4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vertical="center"/>
      <protection locked="0"/>
    </xf>
    <xf numFmtId="165" fontId="4" fillId="0" borderId="11" xfId="0" applyNumberFormat="1" applyFont="1" applyBorder="1" applyAlignment="1">
      <alignment horizontal="center" vertical="center" wrapText="1"/>
    </xf>
    <xf numFmtId="165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 applyProtection="1">
      <alignment horizontal="center" vertical="center"/>
      <protection locked="0"/>
    </xf>
    <xf numFmtId="0" fontId="43" fillId="3" borderId="12" xfId="0" applyFont="1" applyFill="1" applyBorder="1" applyAlignment="1">
      <alignment vertical="center" wrapText="1"/>
    </xf>
    <xf numFmtId="0" fontId="23" fillId="0" borderId="0" xfId="0" applyFont="1" applyAlignment="1">
      <alignment horizontal="left" vertical="center"/>
    </xf>
    <xf numFmtId="0" fontId="42" fillId="0" borderId="3" xfId="0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vertical="center"/>
      <protection locked="0"/>
    </xf>
    <xf numFmtId="165" fontId="4" fillId="0" borderId="4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5" fontId="24" fillId="0" borderId="3" xfId="0" applyNumberFormat="1" applyFont="1" applyFill="1" applyBorder="1" applyAlignment="1">
      <alignment horizontal="center" vertical="center"/>
    </xf>
    <xf numFmtId="164" fontId="45" fillId="0" borderId="6" xfId="0" applyNumberFormat="1" applyFont="1" applyBorder="1" applyAlignment="1">
      <alignment horizontal="center" vertical="center" wrapText="1"/>
    </xf>
    <xf numFmtId="165" fontId="46" fillId="0" borderId="13" xfId="0" applyNumberFormat="1" applyFont="1" applyBorder="1" applyAlignment="1">
      <alignment horizontal="center" vertical="center" wrapText="1"/>
    </xf>
    <xf numFmtId="165" fontId="24" fillId="0" borderId="13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64" fontId="23" fillId="0" borderId="14" xfId="0" applyNumberFormat="1" applyFont="1" applyBorder="1" applyAlignment="1">
      <alignment vertical="center"/>
    </xf>
    <xf numFmtId="164" fontId="23" fillId="0" borderId="15" xfId="0" applyNumberFormat="1" applyFont="1" applyBorder="1" applyAlignment="1">
      <alignment vertical="center"/>
    </xf>
    <xf numFmtId="164" fontId="38" fillId="0" borderId="16" xfId="0" applyNumberFormat="1" applyFont="1" applyBorder="1" applyAlignment="1">
      <alignment vertical="center" wrapText="1"/>
    </xf>
    <xf numFmtId="164" fontId="37" fillId="0" borderId="17" xfId="0" applyNumberFormat="1" applyFont="1" applyBorder="1" applyAlignment="1">
      <alignment vertical="center" wrapText="1"/>
    </xf>
    <xf numFmtId="164" fontId="37" fillId="0" borderId="15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38" fillId="0" borderId="0" xfId="0" applyFont="1" applyAlignment="1" applyProtection="1">
      <alignment vertical="center"/>
      <protection locked="0"/>
    </xf>
    <xf numFmtId="0" fontId="39" fillId="0" borderId="0" xfId="0" applyFont="1" applyAlignment="1" applyProtection="1">
      <alignment horizontal="center" vertical="center" wrapTex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41" fillId="0" borderId="8" xfId="0" applyFont="1" applyBorder="1" applyAlignment="1" applyProtection="1">
      <alignment vertical="center" wrapText="1"/>
      <protection locked="0"/>
    </xf>
    <xf numFmtId="0" fontId="41" fillId="0" borderId="9" xfId="0" applyFont="1" applyBorder="1" applyAlignment="1" applyProtection="1">
      <alignment vertical="center" wrapText="1"/>
      <protection locked="0"/>
    </xf>
    <xf numFmtId="0" fontId="41" fillId="0" borderId="0" xfId="0" applyFont="1" applyAlignment="1" applyProtection="1">
      <alignment vertical="center" wrapText="1"/>
      <protection locked="0"/>
    </xf>
    <xf numFmtId="0" fontId="41" fillId="0" borderId="10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vertical="center" wrapText="1"/>
      <protection locked="0"/>
    </xf>
    <xf numFmtId="0" fontId="60" fillId="5" borderId="1" xfId="0" applyFont="1" applyFill="1" applyBorder="1" applyAlignment="1">
      <alignment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164" fontId="61" fillId="5" borderId="1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vertical="center"/>
    </xf>
    <xf numFmtId="0" fontId="61" fillId="0" borderId="0" xfId="0" applyNumberFormat="1" applyFont="1" applyAlignment="1">
      <alignment vertical="center"/>
    </xf>
    <xf numFmtId="0" fontId="59" fillId="0" borderId="0" xfId="0" applyFont="1" applyAlignment="1">
      <alignment vertical="center"/>
    </xf>
    <xf numFmtId="0" fontId="59" fillId="0" borderId="0" xfId="0" applyNumberFormat="1" applyFont="1" applyAlignment="1">
      <alignment vertical="center"/>
    </xf>
    <xf numFmtId="165" fontId="60" fillId="0" borderId="0" xfId="0" applyNumberFormat="1" applyFont="1" applyAlignment="1">
      <alignment vertical="center"/>
    </xf>
    <xf numFmtId="165" fontId="61" fillId="0" borderId="0" xfId="0" applyNumberFormat="1" applyFont="1" applyAlignment="1">
      <alignment vertical="center"/>
    </xf>
    <xf numFmtId="0" fontId="60" fillId="0" borderId="0" xfId="0" applyFont="1" applyAlignment="1">
      <alignment vertical="center"/>
    </xf>
    <xf numFmtId="0" fontId="60" fillId="0" borderId="0" xfId="0" applyNumberFormat="1" applyFont="1" applyAlignment="1">
      <alignment vertical="center"/>
    </xf>
    <xf numFmtId="0" fontId="51" fillId="0" borderId="3" xfId="0" applyFont="1" applyBorder="1" applyAlignment="1">
      <alignment horizontal="center" vertical="center" wrapText="1"/>
    </xf>
    <xf numFmtId="165" fontId="45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165" fontId="4" fillId="0" borderId="33" xfId="0" applyNumberFormat="1" applyFont="1" applyFill="1" applyBorder="1" applyAlignment="1">
      <alignment horizontal="center" vertical="center"/>
    </xf>
    <xf numFmtId="164" fontId="65" fillId="0" borderId="12" xfId="0" applyNumberFormat="1" applyFont="1" applyBorder="1" applyAlignment="1">
      <alignment vertical="center" wrapText="1"/>
    </xf>
    <xf numFmtId="0" fontId="59" fillId="0" borderId="0" xfId="0" applyFont="1" applyAlignment="1">
      <alignment horizontal="center" vertical="center"/>
    </xf>
    <xf numFmtId="0" fontId="66" fillId="0" borderId="0" xfId="0" applyFont="1"/>
    <xf numFmtId="165" fontId="4" fillId="0" borderId="38" xfId="0" applyNumberFormat="1" applyFont="1" applyBorder="1" applyAlignment="1">
      <alignment horizontal="center" vertical="center"/>
    </xf>
    <xf numFmtId="165" fontId="24" fillId="0" borderId="38" xfId="0" applyNumberFormat="1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42" fillId="0" borderId="38" xfId="0" applyFont="1" applyBorder="1" applyAlignment="1" applyProtection="1">
      <alignment horizontal="center" vertical="center"/>
      <protection locked="0"/>
    </xf>
    <xf numFmtId="164" fontId="23" fillId="0" borderId="39" xfId="0" applyNumberFormat="1" applyFont="1" applyBorder="1" applyAlignment="1">
      <alignment vertical="center"/>
    </xf>
    <xf numFmtId="165" fontId="4" fillId="0" borderId="40" xfId="0" applyNumberFormat="1" applyFont="1" applyBorder="1" applyAlignment="1">
      <alignment horizontal="center" vertical="center"/>
    </xf>
    <xf numFmtId="165" fontId="24" fillId="0" borderId="40" xfId="0" applyNumberFormat="1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42" fillId="0" borderId="40" xfId="0" applyFont="1" applyBorder="1" applyAlignment="1" applyProtection="1">
      <alignment horizontal="center" vertical="center"/>
      <protection locked="0"/>
    </xf>
    <xf numFmtId="164" fontId="23" fillId="0" borderId="41" xfId="0" applyNumberFormat="1" applyFont="1" applyBorder="1" applyAlignment="1">
      <alignment vertical="center"/>
    </xf>
    <xf numFmtId="0" fontId="25" fillId="0" borderId="19" xfId="0" applyFont="1" applyFill="1" applyBorder="1" applyAlignment="1" applyProtection="1">
      <alignment vertical="center"/>
      <protection locked="0"/>
    </xf>
    <xf numFmtId="0" fontId="25" fillId="0" borderId="18" xfId="0" applyFont="1" applyFill="1" applyBorder="1" applyAlignment="1" applyProtection="1">
      <alignment horizontal="left" vertical="center"/>
      <protection locked="0"/>
    </xf>
    <xf numFmtId="0" fontId="25" fillId="0" borderId="19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0" fontId="3" fillId="0" borderId="32" xfId="0" applyFont="1" applyFill="1" applyBorder="1" applyAlignment="1" applyProtection="1">
      <alignment horizontal="left" vertical="center"/>
      <protection locked="0"/>
    </xf>
    <xf numFmtId="0" fontId="25" fillId="0" borderId="33" xfId="0" applyFont="1" applyFill="1" applyBorder="1" applyAlignment="1" applyProtection="1">
      <alignment horizontal="left" vertical="center"/>
      <protection locked="0"/>
    </xf>
    <xf numFmtId="0" fontId="25" fillId="0" borderId="12" xfId="0" applyFont="1" applyFill="1" applyBorder="1" applyAlignment="1" applyProtection="1">
      <alignment horizontal="left" vertical="center"/>
      <protection locked="0"/>
    </xf>
    <xf numFmtId="0" fontId="25" fillId="0" borderId="32" xfId="0" applyFont="1" applyFill="1" applyBorder="1" applyAlignment="1" applyProtection="1">
      <alignment horizontal="left" vertical="center"/>
      <protection locked="0"/>
    </xf>
    <xf numFmtId="165" fontId="4" fillId="0" borderId="38" xfId="0" applyNumberFormat="1" applyFont="1" applyFill="1" applyBorder="1" applyAlignment="1">
      <alignment horizontal="center" vertical="center"/>
    </xf>
    <xf numFmtId="165" fontId="24" fillId="0" borderId="38" xfId="0" applyNumberFormat="1" applyFont="1" applyFill="1" applyBorder="1" applyAlignment="1">
      <alignment horizontal="center" vertical="center"/>
    </xf>
    <xf numFmtId="164" fontId="23" fillId="0" borderId="42" xfId="0" applyNumberFormat="1" applyFont="1" applyBorder="1" applyAlignment="1">
      <alignment vertical="center"/>
    </xf>
    <xf numFmtId="0" fontId="61" fillId="0" borderId="12" xfId="0" applyFont="1" applyBorder="1" applyAlignment="1">
      <alignment vertical="center"/>
    </xf>
    <xf numFmtId="0" fontId="43" fillId="0" borderId="1" xfId="0" applyFont="1" applyBorder="1" applyAlignment="1">
      <alignment vertical="center" wrapText="1"/>
    </xf>
    <xf numFmtId="0" fontId="23" fillId="0" borderId="1" xfId="0" applyFont="1" applyBorder="1" applyAlignment="1" applyProtection="1">
      <alignment vertical="center"/>
      <protection locked="0"/>
    </xf>
    <xf numFmtId="0" fontId="26" fillId="0" borderId="40" xfId="0" applyFont="1" applyBorder="1" applyAlignment="1">
      <alignment horizontal="center" vertical="center" wrapText="1"/>
    </xf>
    <xf numFmtId="164" fontId="37" fillId="0" borderId="41" xfId="0" applyNumberFormat="1" applyFont="1" applyBorder="1" applyAlignment="1">
      <alignment vertical="center" wrapText="1"/>
    </xf>
    <xf numFmtId="0" fontId="23" fillId="0" borderId="38" xfId="0" applyFont="1" applyFill="1" applyBorder="1" applyAlignment="1" applyProtection="1">
      <alignment horizontal="left" vertical="center"/>
      <protection locked="0"/>
    </xf>
    <xf numFmtId="0" fontId="56" fillId="0" borderId="0" xfId="0" applyFont="1" applyAlignment="1" applyProtection="1">
      <alignment horizontal="center" vertical="center"/>
      <protection locked="0"/>
    </xf>
    <xf numFmtId="0" fontId="47" fillId="4" borderId="22" xfId="0" applyFont="1" applyFill="1" applyBorder="1" applyAlignment="1">
      <alignment horizontal="center" vertical="center"/>
    </xf>
    <xf numFmtId="0" fontId="47" fillId="4" borderId="5" xfId="0" applyFont="1" applyFill="1" applyBorder="1" applyAlignment="1">
      <alignment horizontal="center" vertical="center"/>
    </xf>
    <xf numFmtId="0" fontId="47" fillId="4" borderId="2" xfId="0" applyFont="1" applyFill="1" applyBorder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25" fillId="0" borderId="19" xfId="0" applyFont="1" applyFill="1" applyBorder="1" applyAlignment="1" applyProtection="1">
      <alignment horizontal="left" vertical="center"/>
      <protection locked="0"/>
    </xf>
    <xf numFmtId="0" fontId="25" fillId="0" borderId="18" xfId="0" applyFont="1" applyFill="1" applyBorder="1" applyAlignment="1" applyProtection="1">
      <alignment horizontal="left" vertical="center"/>
      <protection locked="0"/>
    </xf>
    <xf numFmtId="0" fontId="48" fillId="0" borderId="0" xfId="0" applyFont="1" applyAlignment="1">
      <alignment vertical="center" wrapText="1"/>
    </xf>
    <xf numFmtId="0" fontId="43" fillId="0" borderId="22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47" fillId="2" borderId="22" xfId="0" applyFont="1" applyFill="1" applyBorder="1" applyAlignment="1">
      <alignment horizontal="center" vertical="center"/>
    </xf>
    <xf numFmtId="0" fontId="47" fillId="2" borderId="5" xfId="0" applyFont="1" applyFill="1" applyBorder="1" applyAlignment="1">
      <alignment horizontal="center" vertical="center"/>
    </xf>
    <xf numFmtId="0" fontId="47" fillId="2" borderId="2" xfId="0" applyFont="1" applyFill="1" applyBorder="1" applyAlignment="1">
      <alignment horizontal="center" vertical="center"/>
    </xf>
    <xf numFmtId="0" fontId="15" fillId="0" borderId="28" xfId="0" applyFont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57" fillId="0" borderId="8" xfId="0" applyFont="1" applyBorder="1" applyAlignment="1" applyProtection="1">
      <alignment horizontal="left" vertical="center" wrapText="1"/>
      <protection locked="0"/>
    </xf>
    <xf numFmtId="0" fontId="57" fillId="0" borderId="12" xfId="0" applyFont="1" applyBorder="1" applyAlignment="1" applyProtection="1">
      <alignment horizontal="left" vertical="center" wrapText="1"/>
      <protection locked="0"/>
    </xf>
    <xf numFmtId="0" fontId="57" fillId="0" borderId="0" xfId="0" applyFont="1" applyAlignment="1" applyProtection="1">
      <alignment horizontal="left" vertical="center" wrapText="1"/>
      <protection locked="0"/>
    </xf>
    <xf numFmtId="0" fontId="57" fillId="0" borderId="29" xfId="0" applyFont="1" applyBorder="1" applyAlignment="1" applyProtection="1">
      <alignment horizontal="left" vertical="center" wrapText="1"/>
      <protection locked="0"/>
    </xf>
    <xf numFmtId="0" fontId="57" fillId="0" borderId="23" xfId="0" applyFont="1" applyBorder="1" applyAlignment="1" applyProtection="1">
      <alignment horizontal="left" vertical="center" wrapText="1"/>
      <protection locked="0"/>
    </xf>
    <xf numFmtId="0" fontId="25" fillId="0" borderId="18" xfId="0" applyFont="1" applyFill="1" applyBorder="1" applyAlignment="1" applyProtection="1">
      <alignment vertical="center"/>
      <protection locked="0"/>
    </xf>
    <xf numFmtId="0" fontId="25" fillId="0" borderId="19" xfId="0" applyFont="1" applyFill="1" applyBorder="1" applyAlignment="1" applyProtection="1">
      <alignment vertical="center"/>
      <protection locked="0"/>
    </xf>
    <xf numFmtId="0" fontId="25" fillId="0" borderId="32" xfId="0" applyFont="1" applyFill="1" applyBorder="1" applyAlignment="1" applyProtection="1">
      <alignment horizontal="left" vertical="center"/>
      <protection locked="0"/>
    </xf>
    <xf numFmtId="0" fontId="25" fillId="0" borderId="33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0" fontId="54" fillId="0" borderId="30" xfId="0" applyFont="1" applyBorder="1" applyAlignment="1" applyProtection="1">
      <alignment horizontal="center" vertical="center" wrapText="1"/>
      <protection locked="0"/>
    </xf>
    <xf numFmtId="0" fontId="54" fillId="0" borderId="31" xfId="0" applyFont="1" applyBorder="1" applyAlignment="1" applyProtection="1">
      <alignment horizontal="center" vertical="center" wrapText="1"/>
      <protection locked="0"/>
    </xf>
    <xf numFmtId="0" fontId="55" fillId="0" borderId="5" xfId="0" applyFont="1" applyBorder="1" applyAlignment="1" applyProtection="1">
      <alignment horizontal="center" vertical="center" wrapText="1"/>
      <protection locked="0"/>
    </xf>
    <xf numFmtId="0" fontId="55" fillId="0" borderId="2" xfId="0" applyFont="1" applyBorder="1" applyAlignment="1" applyProtection="1">
      <alignment horizontal="center" vertical="center" wrapText="1"/>
      <protection locked="0"/>
    </xf>
    <xf numFmtId="0" fontId="43" fillId="3" borderId="38" xfId="0" applyFont="1" applyFill="1" applyBorder="1" applyAlignment="1">
      <alignment horizontal="center" vertical="center" wrapText="1"/>
    </xf>
    <xf numFmtId="0" fontId="43" fillId="3" borderId="4" xfId="0" applyFont="1" applyFill="1" applyBorder="1" applyAlignment="1">
      <alignment horizontal="center" vertical="center" wrapText="1"/>
    </xf>
    <xf numFmtId="0" fontId="43" fillId="3" borderId="14" xfId="0" applyFont="1" applyFill="1" applyBorder="1" applyAlignment="1">
      <alignment horizontal="center" vertical="center" wrapText="1"/>
    </xf>
    <xf numFmtId="0" fontId="41" fillId="0" borderId="0" xfId="0" applyFont="1" applyAlignment="1" applyProtection="1">
      <alignment horizontal="center" vertical="center" wrapText="1"/>
      <protection locked="0"/>
    </xf>
    <xf numFmtId="0" fontId="41" fillId="0" borderId="10" xfId="0" applyFont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center" vertical="center" wrapText="1"/>
      <protection locked="0"/>
    </xf>
    <xf numFmtId="0" fontId="49" fillId="2" borderId="0" xfId="0" applyFont="1" applyFill="1" applyAlignment="1" applyProtection="1">
      <alignment horizontal="center" vertical="center"/>
      <protection locked="0"/>
    </xf>
    <xf numFmtId="0" fontId="50" fillId="0" borderId="28" xfId="0" applyFont="1" applyBorder="1" applyAlignment="1" applyProtection="1">
      <alignment horizontal="left" vertical="center" wrapText="1"/>
      <protection locked="0"/>
    </xf>
    <xf numFmtId="0" fontId="51" fillId="0" borderId="8" xfId="0" applyFont="1" applyBorder="1" applyAlignment="1" applyProtection="1">
      <alignment horizontal="left" vertical="center" wrapText="1"/>
      <protection locked="0"/>
    </xf>
    <xf numFmtId="0" fontId="51" fillId="0" borderId="9" xfId="0" applyFont="1" applyBorder="1" applyAlignment="1" applyProtection="1">
      <alignment horizontal="left" vertical="center" wrapText="1"/>
      <protection locked="0"/>
    </xf>
    <xf numFmtId="0" fontId="51" fillId="0" borderId="12" xfId="0" applyFont="1" applyBorder="1" applyAlignment="1" applyProtection="1">
      <alignment horizontal="left" vertical="center" wrapText="1"/>
      <protection locked="0"/>
    </xf>
    <xf numFmtId="0" fontId="51" fillId="0" borderId="0" xfId="0" applyFont="1" applyAlignment="1" applyProtection="1">
      <alignment horizontal="left" vertical="center" wrapText="1"/>
      <protection locked="0"/>
    </xf>
    <xf numFmtId="0" fontId="51" fillId="0" borderId="10" xfId="0" applyFont="1" applyBorder="1" applyAlignment="1" applyProtection="1">
      <alignment horizontal="left" vertical="center" wrapText="1"/>
      <protection locked="0"/>
    </xf>
    <xf numFmtId="0" fontId="51" fillId="0" borderId="29" xfId="0" applyFont="1" applyBorder="1" applyAlignment="1" applyProtection="1">
      <alignment horizontal="left" vertical="center" wrapText="1"/>
      <protection locked="0"/>
    </xf>
    <xf numFmtId="0" fontId="51" fillId="0" borderId="23" xfId="0" applyFont="1" applyBorder="1" applyAlignment="1" applyProtection="1">
      <alignment horizontal="left" vertical="center" wrapText="1"/>
      <protection locked="0"/>
    </xf>
    <xf numFmtId="0" fontId="51" fillId="0" borderId="7" xfId="0" applyFont="1" applyBorder="1" applyAlignment="1" applyProtection="1">
      <alignment horizontal="left" vertical="center" wrapText="1"/>
      <protection locked="0"/>
    </xf>
    <xf numFmtId="0" fontId="52" fillId="0" borderId="0" xfId="0" applyFont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63" fillId="0" borderId="18" xfId="0" applyFont="1" applyFill="1" applyBorder="1" applyAlignment="1">
      <alignment horizontal="left" vertical="center" wrapText="1"/>
    </xf>
    <xf numFmtId="0" fontId="36" fillId="0" borderId="36" xfId="0" applyFont="1" applyFill="1" applyBorder="1" applyAlignment="1">
      <alignment horizontal="left" vertical="center" wrapText="1"/>
    </xf>
    <xf numFmtId="0" fontId="25" fillId="0" borderId="25" xfId="0" applyFont="1" applyFill="1" applyBorder="1" applyAlignment="1" applyProtection="1">
      <alignment horizontal="left" vertical="center"/>
      <protection locked="0"/>
    </xf>
    <xf numFmtId="0" fontId="25" fillId="0" borderId="26" xfId="0" applyFont="1" applyFill="1" applyBorder="1" applyAlignment="1" applyProtection="1">
      <alignment horizontal="left" vertical="center"/>
      <protection locked="0"/>
    </xf>
    <xf numFmtId="0" fontId="25" fillId="0" borderId="36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 applyProtection="1">
      <alignment horizontal="left" vertical="center" wrapText="1"/>
      <protection locked="0"/>
    </xf>
    <xf numFmtId="0" fontId="25" fillId="0" borderId="19" xfId="0" applyFont="1" applyFill="1" applyBorder="1" applyAlignment="1" applyProtection="1">
      <alignment horizontal="left" vertical="center" wrapText="1"/>
      <protection locked="0"/>
    </xf>
    <xf numFmtId="0" fontId="25" fillId="0" borderId="37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5" fillId="0" borderId="24" xfId="0" applyFont="1" applyFill="1" applyBorder="1" applyAlignment="1" applyProtection="1">
      <alignment horizontal="left" vertical="center"/>
      <protection locked="0"/>
    </xf>
    <xf numFmtId="0" fontId="25" fillId="0" borderId="27" xfId="0" applyFont="1" applyFill="1" applyBorder="1" applyAlignment="1" applyProtection="1">
      <alignment horizontal="left" vertical="center"/>
      <protection locked="0"/>
    </xf>
    <xf numFmtId="0" fontId="53" fillId="0" borderId="18" xfId="0" applyFont="1" applyBorder="1" applyAlignment="1" applyProtection="1">
      <alignment horizontal="left" vertical="center" wrapText="1"/>
      <protection locked="0"/>
    </xf>
    <xf numFmtId="0" fontId="53" fillId="0" borderId="19" xfId="0" applyFont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53" fillId="0" borderId="25" xfId="0" applyFont="1" applyBorder="1" applyAlignment="1" applyProtection="1">
      <alignment horizontal="left" vertical="center" wrapText="1"/>
      <protection locked="0"/>
    </xf>
    <xf numFmtId="0" fontId="53" fillId="0" borderId="26" xfId="0" applyFont="1" applyBorder="1" applyAlignment="1" applyProtection="1">
      <alignment horizontal="left" vertical="center" wrapText="1"/>
      <protection locked="0"/>
    </xf>
    <xf numFmtId="0" fontId="3" fillId="0" borderId="34" xfId="0" applyFont="1" applyFill="1" applyBorder="1" applyAlignment="1" applyProtection="1">
      <alignment horizontal="left" vertical="center"/>
      <protection locked="0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25" fillId="0" borderId="34" xfId="0" applyFont="1" applyFill="1" applyBorder="1" applyAlignment="1" applyProtection="1">
      <alignment horizontal="left" vertical="center"/>
      <protection locked="0"/>
    </xf>
    <xf numFmtId="0" fontId="25" fillId="0" borderId="35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25" fillId="0" borderId="21" xfId="0" applyFont="1" applyFill="1" applyBorder="1" applyAlignment="1" applyProtection="1">
      <alignment horizontal="left" vertical="center" wrapText="1"/>
      <protection locked="0"/>
    </xf>
    <xf numFmtId="0" fontId="64" fillId="0" borderId="36" xfId="0" applyFont="1" applyFill="1" applyBorder="1" applyAlignment="1">
      <alignment horizontal="left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1085850</xdr:colOff>
      <xdr:row>232</xdr:row>
      <xdr:rowOff>142875</xdr:rowOff>
    </xdr:from>
    <xdr:to>
      <xdr:col>6</xdr:col>
      <xdr:colOff>490008</xdr:colOff>
      <xdr:row>235</xdr:row>
      <xdr:rowOff>180975</xdr:rowOff>
    </xdr:to>
    <xdr:pic>
      <xdr:nvPicPr>
        <xdr:cNvPr id="7594" name="Picture 8" descr="bandeau-vins-plus-vins">
          <a:extLst>
            <a:ext uri="{FF2B5EF4-FFF2-40B4-BE49-F238E27FC236}">
              <a16:creationId xmlns:a16="http://schemas.microsoft.com/office/drawing/2014/main" id="{47843A25-F976-4271-810A-562CD54D7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42986325"/>
          <a:ext cx="8538633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47625</xdr:rowOff>
    </xdr:from>
    <xdr:to>
      <xdr:col>2</xdr:col>
      <xdr:colOff>1104900</xdr:colOff>
      <xdr:row>0</xdr:row>
      <xdr:rowOff>866775</xdr:rowOff>
    </xdr:to>
    <xdr:pic>
      <xdr:nvPicPr>
        <xdr:cNvPr id="7595" name="Picture 6" descr="logo-vinsplusvins-gris foncé-rvb-300dpi">
          <a:extLst>
            <a:ext uri="{FF2B5EF4-FFF2-40B4-BE49-F238E27FC236}">
              <a16:creationId xmlns:a16="http://schemas.microsoft.com/office/drawing/2014/main" id="{203BAF9C-7B09-41BB-8206-529034852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7625"/>
          <a:ext cx="1019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37"/>
  <sheetViews>
    <sheetView showGridLines="0" tabSelected="1" topLeftCell="A7" zoomScale="66" zoomScaleNormal="66" workbookViewId="0">
      <selection activeCell="C20" sqref="C20:I22"/>
    </sheetView>
  </sheetViews>
  <sheetFormatPr baseColWidth="10" defaultColWidth="9.08984375" defaultRowHeight="13"/>
  <cols>
    <col min="1" max="1" width="3.26953125" style="2" customWidth="1"/>
    <col min="2" max="2" width="19.36328125" style="2" hidden="1" customWidth="1"/>
    <col min="3" max="3" width="18.7265625" style="2" customWidth="1"/>
    <col min="4" max="4" width="100.7265625" style="2" customWidth="1"/>
    <col min="5" max="5" width="9" style="2" bestFit="1" customWidth="1"/>
    <col min="6" max="6" width="8.54296875" style="2" bestFit="1" customWidth="1"/>
    <col min="7" max="7" width="9.81640625" style="2" bestFit="1" customWidth="1"/>
    <col min="8" max="8" width="13.36328125" style="13" customWidth="1"/>
    <col min="9" max="9" width="14.81640625" style="2" customWidth="1"/>
    <col min="10" max="11" width="9.08984375" style="68"/>
    <col min="12" max="12" width="9.08984375" style="69"/>
    <col min="13" max="15" width="9.08984375" style="12"/>
    <col min="16" max="16384" width="9.08984375" style="2"/>
  </cols>
  <sheetData>
    <row r="1" spans="3:15" s="28" customFormat="1" ht="106.5" customHeight="1">
      <c r="C1" s="56"/>
      <c r="D1" s="148" t="s">
        <v>281</v>
      </c>
      <c r="E1" s="149"/>
      <c r="F1" s="149"/>
      <c r="G1" s="149"/>
      <c r="H1" s="149"/>
      <c r="I1" s="149"/>
      <c r="J1" s="68"/>
      <c r="K1" s="68"/>
      <c r="L1" s="69"/>
      <c r="M1" s="12"/>
      <c r="N1" s="12"/>
      <c r="O1" s="12"/>
    </row>
    <row r="2" spans="3:15" s="28" customFormat="1" ht="16.5" customHeight="1" thickBot="1">
      <c r="C2" s="56"/>
      <c r="D2" s="57"/>
      <c r="E2" s="58"/>
      <c r="F2" s="58"/>
      <c r="G2" s="58"/>
      <c r="H2" s="58"/>
      <c r="I2" s="58"/>
      <c r="J2" s="68"/>
      <c r="K2" s="68"/>
      <c r="L2" s="69"/>
      <c r="M2" s="12"/>
      <c r="N2" s="12"/>
      <c r="O2" s="12"/>
    </row>
    <row r="3" spans="3:15" s="29" customFormat="1" ht="15" customHeight="1">
      <c r="C3" s="150" t="s">
        <v>42</v>
      </c>
      <c r="D3" s="151"/>
      <c r="E3" s="151"/>
      <c r="F3" s="151"/>
      <c r="G3" s="151"/>
      <c r="H3" s="151"/>
      <c r="I3" s="152"/>
      <c r="J3" s="70"/>
      <c r="K3" s="70"/>
      <c r="L3" s="71"/>
      <c r="M3" s="78"/>
      <c r="N3" s="78"/>
      <c r="O3" s="78"/>
    </row>
    <row r="4" spans="3:15" s="29" customFormat="1" ht="14.5">
      <c r="C4" s="153"/>
      <c r="D4" s="154"/>
      <c r="E4" s="154"/>
      <c r="F4" s="154"/>
      <c r="G4" s="154"/>
      <c r="H4" s="154"/>
      <c r="I4" s="155"/>
      <c r="J4" s="70"/>
      <c r="K4" s="70"/>
      <c r="L4" s="71"/>
      <c r="M4" s="78"/>
      <c r="N4" s="78"/>
      <c r="O4" s="78"/>
    </row>
    <row r="5" spans="3:15" s="29" customFormat="1" ht="14.5">
      <c r="C5" s="153"/>
      <c r="D5" s="154"/>
      <c r="E5" s="154"/>
      <c r="F5" s="154"/>
      <c r="G5" s="154"/>
      <c r="H5" s="154"/>
      <c r="I5" s="155"/>
      <c r="J5" s="70"/>
      <c r="K5" s="70"/>
      <c r="L5" s="71"/>
      <c r="M5" s="78"/>
      <c r="N5" s="78"/>
      <c r="O5" s="78"/>
    </row>
    <row r="6" spans="3:15" s="29" customFormat="1" ht="14.5">
      <c r="C6" s="153"/>
      <c r="D6" s="154"/>
      <c r="E6" s="154"/>
      <c r="F6" s="154"/>
      <c r="G6" s="154"/>
      <c r="H6" s="154"/>
      <c r="I6" s="155"/>
      <c r="J6" s="70"/>
      <c r="K6" s="70"/>
      <c r="L6" s="71"/>
      <c r="M6" s="78"/>
      <c r="N6" s="78"/>
      <c r="O6" s="78"/>
    </row>
    <row r="7" spans="3:15" s="29" customFormat="1" ht="14.5">
      <c r="C7" s="153"/>
      <c r="D7" s="154"/>
      <c r="E7" s="154"/>
      <c r="F7" s="154"/>
      <c r="G7" s="154"/>
      <c r="H7" s="154"/>
      <c r="I7" s="155"/>
      <c r="J7" s="70"/>
      <c r="K7" s="70"/>
      <c r="L7" s="71"/>
      <c r="M7" s="78"/>
      <c r="N7" s="78"/>
      <c r="O7" s="78"/>
    </row>
    <row r="8" spans="3:15" s="29" customFormat="1" ht="14.5">
      <c r="C8" s="153"/>
      <c r="D8" s="154"/>
      <c r="E8" s="154"/>
      <c r="F8" s="154"/>
      <c r="G8" s="154"/>
      <c r="H8" s="154"/>
      <c r="I8" s="155"/>
      <c r="J8" s="70"/>
      <c r="K8" s="70"/>
      <c r="L8" s="71"/>
      <c r="M8" s="78"/>
      <c r="N8" s="78"/>
      <c r="O8" s="78"/>
    </row>
    <row r="9" spans="3:15" s="29" customFormat="1" ht="14.5">
      <c r="C9" s="153"/>
      <c r="D9" s="154"/>
      <c r="E9" s="154"/>
      <c r="F9" s="154"/>
      <c r="G9" s="154"/>
      <c r="H9" s="154"/>
      <c r="I9" s="155"/>
      <c r="J9" s="70"/>
      <c r="K9" s="70"/>
      <c r="L9" s="71"/>
      <c r="M9" s="78"/>
      <c r="N9" s="78"/>
      <c r="O9" s="78"/>
    </row>
    <row r="10" spans="3:15" s="29" customFormat="1" ht="14.5">
      <c r="C10" s="153"/>
      <c r="D10" s="154"/>
      <c r="E10" s="154"/>
      <c r="F10" s="154"/>
      <c r="G10" s="154"/>
      <c r="H10" s="154"/>
      <c r="I10" s="155"/>
      <c r="J10" s="70"/>
      <c r="K10" s="70"/>
      <c r="L10" s="71"/>
      <c r="M10" s="78"/>
      <c r="N10" s="78"/>
      <c r="O10" s="78"/>
    </row>
    <row r="11" spans="3:15" s="29" customFormat="1" ht="14.5">
      <c r="C11" s="153"/>
      <c r="D11" s="154"/>
      <c r="E11" s="154"/>
      <c r="F11" s="154"/>
      <c r="G11" s="154"/>
      <c r="H11" s="154"/>
      <c r="I11" s="155"/>
      <c r="J11" s="70"/>
      <c r="K11" s="70"/>
      <c r="L11" s="71"/>
      <c r="M11" s="78"/>
      <c r="N11" s="78"/>
      <c r="O11" s="78"/>
    </row>
    <row r="12" spans="3:15" s="29" customFormat="1" ht="14.5">
      <c r="C12" s="153"/>
      <c r="D12" s="154"/>
      <c r="E12" s="154"/>
      <c r="F12" s="154"/>
      <c r="G12" s="154"/>
      <c r="H12" s="154"/>
      <c r="I12" s="155"/>
      <c r="J12" s="70"/>
      <c r="K12" s="70"/>
      <c r="L12" s="71"/>
      <c r="M12" s="78"/>
      <c r="N12" s="78"/>
      <c r="O12" s="78"/>
    </row>
    <row r="13" spans="3:15" s="29" customFormat="1" ht="14.5">
      <c r="C13" s="153"/>
      <c r="D13" s="154"/>
      <c r="E13" s="154"/>
      <c r="F13" s="154"/>
      <c r="G13" s="154"/>
      <c r="H13" s="154"/>
      <c r="I13" s="155"/>
      <c r="J13" s="70"/>
      <c r="K13" s="70"/>
      <c r="L13" s="71"/>
      <c r="M13" s="78"/>
      <c r="N13" s="78"/>
      <c r="O13" s="78"/>
    </row>
    <row r="14" spans="3:15" s="29" customFormat="1" ht="14.5">
      <c r="C14" s="153"/>
      <c r="D14" s="154"/>
      <c r="E14" s="154"/>
      <c r="F14" s="154"/>
      <c r="G14" s="154"/>
      <c r="H14" s="154"/>
      <c r="I14" s="155"/>
      <c r="J14" s="70"/>
      <c r="K14" s="70"/>
      <c r="L14" s="71"/>
      <c r="M14" s="78"/>
      <c r="N14" s="78"/>
      <c r="O14" s="78"/>
    </row>
    <row r="15" spans="3:15" s="29" customFormat="1" ht="14.5">
      <c r="C15" s="153"/>
      <c r="D15" s="154"/>
      <c r="E15" s="154"/>
      <c r="F15" s="154"/>
      <c r="G15" s="154"/>
      <c r="H15" s="154"/>
      <c r="I15" s="155"/>
      <c r="J15" s="70"/>
      <c r="K15" s="70"/>
      <c r="L15" s="71"/>
      <c r="M15" s="78"/>
      <c r="N15" s="78"/>
      <c r="O15" s="78"/>
    </row>
    <row r="16" spans="3:15" s="29" customFormat="1" ht="14.5">
      <c r="C16" s="153"/>
      <c r="D16" s="154"/>
      <c r="E16" s="154"/>
      <c r="F16" s="154"/>
      <c r="G16" s="154"/>
      <c r="H16" s="154"/>
      <c r="I16" s="155"/>
      <c r="J16" s="70"/>
      <c r="K16" s="70"/>
      <c r="L16" s="71"/>
      <c r="M16" s="78"/>
      <c r="N16" s="78"/>
      <c r="O16" s="78"/>
    </row>
    <row r="17" spans="2:15" s="29" customFormat="1" ht="14.5">
      <c r="C17" s="153"/>
      <c r="D17" s="154"/>
      <c r="E17" s="154"/>
      <c r="F17" s="154"/>
      <c r="G17" s="154"/>
      <c r="H17" s="154"/>
      <c r="I17" s="155"/>
      <c r="J17" s="70"/>
      <c r="K17" s="70"/>
      <c r="L17" s="71"/>
      <c r="M17" s="78"/>
      <c r="N17" s="78"/>
      <c r="O17" s="78"/>
    </row>
    <row r="18" spans="2:15" s="29" customFormat="1" ht="14.5">
      <c r="C18" s="153"/>
      <c r="D18" s="154"/>
      <c r="E18" s="154"/>
      <c r="F18" s="154"/>
      <c r="G18" s="154"/>
      <c r="H18" s="154"/>
      <c r="I18" s="155"/>
      <c r="J18" s="70"/>
      <c r="K18" s="70"/>
      <c r="L18" s="71"/>
      <c r="M18" s="78"/>
      <c r="N18" s="78"/>
      <c r="O18" s="78"/>
    </row>
    <row r="19" spans="2:15" s="29" customFormat="1" ht="87.75" customHeight="1" thickBot="1">
      <c r="C19" s="156"/>
      <c r="D19" s="157"/>
      <c r="E19" s="157"/>
      <c r="F19" s="157"/>
      <c r="G19" s="157"/>
      <c r="H19" s="157"/>
      <c r="I19" s="158"/>
      <c r="J19" s="70"/>
      <c r="K19" s="70"/>
      <c r="L19" s="71"/>
      <c r="M19" s="78"/>
      <c r="N19" s="78"/>
      <c r="O19" s="78"/>
    </row>
    <row r="20" spans="2:15" s="29" customFormat="1" ht="15.75" customHeight="1">
      <c r="C20" s="159" t="s">
        <v>368</v>
      </c>
      <c r="D20" s="159"/>
      <c r="E20" s="159"/>
      <c r="F20" s="159"/>
      <c r="G20" s="159"/>
      <c r="H20" s="159"/>
      <c r="I20" s="159"/>
      <c r="J20" s="70"/>
      <c r="K20" s="70"/>
      <c r="L20" s="71"/>
      <c r="M20" s="78"/>
      <c r="N20" s="78"/>
      <c r="O20" s="78"/>
    </row>
    <row r="21" spans="2:15" s="29" customFormat="1" ht="15.75" customHeight="1">
      <c r="C21" s="159"/>
      <c r="D21" s="159"/>
      <c r="E21" s="159"/>
      <c r="F21" s="159"/>
      <c r="G21" s="159"/>
      <c r="H21" s="159"/>
      <c r="I21" s="159"/>
      <c r="J21" s="70"/>
      <c r="K21" s="70"/>
      <c r="L21" s="71"/>
      <c r="M21" s="78"/>
      <c r="N21" s="78"/>
      <c r="O21" s="78"/>
    </row>
    <row r="22" spans="2:15" s="30" customFormat="1" ht="22.5" customHeight="1" thickBot="1">
      <c r="C22" s="159"/>
      <c r="D22" s="159"/>
      <c r="E22" s="159"/>
      <c r="F22" s="159"/>
      <c r="G22" s="159"/>
      <c r="H22" s="159"/>
      <c r="I22" s="159"/>
      <c r="J22" s="70"/>
      <c r="K22" s="70"/>
      <c r="L22" s="71"/>
      <c r="M22" s="78"/>
      <c r="N22" s="78"/>
      <c r="O22" s="78"/>
    </row>
    <row r="23" spans="2:15" ht="49.5" customHeight="1" thickBot="1">
      <c r="C23" s="123" t="s">
        <v>34</v>
      </c>
      <c r="D23" s="124"/>
      <c r="E23" s="21" t="s">
        <v>7</v>
      </c>
      <c r="F23" s="21" t="s">
        <v>4</v>
      </c>
      <c r="G23" s="21" t="s">
        <v>0</v>
      </c>
      <c r="H23" s="22" t="s">
        <v>1</v>
      </c>
      <c r="I23" s="23" t="s">
        <v>5</v>
      </c>
    </row>
    <row r="24" spans="2:15" s="4" customFormat="1" ht="14.5">
      <c r="B24" s="2" t="s">
        <v>54</v>
      </c>
      <c r="C24" s="133" t="s">
        <v>25</v>
      </c>
      <c r="D24" s="134"/>
      <c r="E24" s="42">
        <v>27.5</v>
      </c>
      <c r="F24" s="43">
        <v>22</v>
      </c>
      <c r="G24" s="18">
        <v>6</v>
      </c>
      <c r="H24" s="32"/>
      <c r="I24" s="50">
        <f t="shared" ref="I24:I74" si="0">F24*G24*H24</f>
        <v>0</v>
      </c>
      <c r="J24" s="74"/>
      <c r="K24" s="72">
        <f t="shared" ref="K24:K102" si="1">H24*E24*G24</f>
        <v>0</v>
      </c>
      <c r="L24" s="72">
        <f t="shared" ref="L24:L102" si="2">H24*G24*F24</f>
        <v>0</v>
      </c>
    </row>
    <row r="25" spans="2:15" s="4" customFormat="1" ht="14.5">
      <c r="B25" s="12" t="s">
        <v>149</v>
      </c>
      <c r="C25" s="115" t="s">
        <v>364</v>
      </c>
      <c r="D25" s="147"/>
      <c r="E25" s="42">
        <v>29</v>
      </c>
      <c r="F25" s="43">
        <v>23</v>
      </c>
      <c r="G25" s="18">
        <v>6</v>
      </c>
      <c r="H25" s="32"/>
      <c r="I25" s="50">
        <f t="shared" ref="I25:I30" si="3">F25*G25*H25</f>
        <v>0</v>
      </c>
      <c r="J25" s="74"/>
      <c r="K25" s="72">
        <f t="shared" si="1"/>
        <v>0</v>
      </c>
      <c r="L25" s="72">
        <f t="shared" si="2"/>
        <v>0</v>
      </c>
    </row>
    <row r="26" spans="2:15" s="4" customFormat="1" ht="14.5">
      <c r="B26" s="2" t="s">
        <v>262</v>
      </c>
      <c r="C26" s="133" t="s">
        <v>256</v>
      </c>
      <c r="D26" s="134"/>
      <c r="E26" s="42">
        <v>29.5</v>
      </c>
      <c r="F26" s="43">
        <v>24</v>
      </c>
      <c r="G26" s="18">
        <v>6</v>
      </c>
      <c r="H26" s="32"/>
      <c r="I26" s="50">
        <f t="shared" si="3"/>
        <v>0</v>
      </c>
      <c r="J26" s="74"/>
      <c r="K26" s="72">
        <f t="shared" si="1"/>
        <v>0</v>
      </c>
      <c r="L26" s="72">
        <f t="shared" si="2"/>
        <v>0</v>
      </c>
    </row>
    <row r="27" spans="2:15" s="4" customFormat="1" ht="14.5">
      <c r="B27" s="2" t="s">
        <v>55</v>
      </c>
      <c r="C27" s="137" t="s">
        <v>40</v>
      </c>
      <c r="D27" s="134"/>
      <c r="E27" s="42">
        <v>30</v>
      </c>
      <c r="F27" s="43">
        <v>24</v>
      </c>
      <c r="G27" s="18">
        <v>6</v>
      </c>
      <c r="H27" s="32"/>
      <c r="I27" s="50">
        <f t="shared" si="3"/>
        <v>0</v>
      </c>
      <c r="J27" s="74"/>
      <c r="K27" s="72">
        <f t="shared" si="1"/>
        <v>0</v>
      </c>
      <c r="L27" s="72">
        <f t="shared" si="2"/>
        <v>0</v>
      </c>
    </row>
    <row r="28" spans="2:15" s="4" customFormat="1" ht="14.5">
      <c r="B28" s="2" t="s">
        <v>191</v>
      </c>
      <c r="C28" s="137" t="s">
        <v>190</v>
      </c>
      <c r="D28" s="134"/>
      <c r="E28" s="42">
        <v>30</v>
      </c>
      <c r="F28" s="43">
        <v>25</v>
      </c>
      <c r="G28" s="18">
        <v>6</v>
      </c>
      <c r="H28" s="32"/>
      <c r="I28" s="50">
        <f t="shared" si="3"/>
        <v>0</v>
      </c>
      <c r="J28" s="74"/>
      <c r="K28" s="72">
        <f>H28*E28*G28</f>
        <v>0</v>
      </c>
      <c r="L28" s="72">
        <f>H28*G28*F28</f>
        <v>0</v>
      </c>
    </row>
    <row r="29" spans="2:15" s="4" customFormat="1" ht="14.5">
      <c r="B29" s="2" t="s">
        <v>56</v>
      </c>
      <c r="C29" s="133" t="s">
        <v>13</v>
      </c>
      <c r="D29" s="134"/>
      <c r="E29" s="42">
        <v>32.5</v>
      </c>
      <c r="F29" s="43">
        <v>26</v>
      </c>
      <c r="G29" s="18">
        <v>6</v>
      </c>
      <c r="H29" s="32"/>
      <c r="I29" s="50">
        <f t="shared" si="3"/>
        <v>0</v>
      </c>
      <c r="J29" s="74"/>
      <c r="K29" s="72">
        <f>H29*E29*G29</f>
        <v>0</v>
      </c>
      <c r="L29" s="72">
        <f>H29*G29*F29</f>
        <v>0</v>
      </c>
    </row>
    <row r="30" spans="2:15" s="4" customFormat="1" ht="14.5">
      <c r="B30" s="39" t="s">
        <v>109</v>
      </c>
      <c r="C30" s="96" t="s">
        <v>365</v>
      </c>
      <c r="D30" s="93"/>
      <c r="E30" s="42">
        <v>33</v>
      </c>
      <c r="F30" s="43">
        <v>27</v>
      </c>
      <c r="G30" s="18">
        <v>6</v>
      </c>
      <c r="H30" s="32"/>
      <c r="I30" s="50">
        <f t="shared" si="3"/>
        <v>0</v>
      </c>
      <c r="J30" s="74"/>
      <c r="K30" s="72">
        <f t="shared" si="1"/>
        <v>0</v>
      </c>
      <c r="L30" s="72">
        <f t="shared" si="2"/>
        <v>0</v>
      </c>
    </row>
    <row r="31" spans="2:15" s="4" customFormat="1" ht="14.5">
      <c r="B31" s="2" t="s">
        <v>144</v>
      </c>
      <c r="C31" s="133" t="s">
        <v>140</v>
      </c>
      <c r="D31" s="134"/>
      <c r="E31" s="42">
        <v>34</v>
      </c>
      <c r="F31" s="43">
        <v>27</v>
      </c>
      <c r="G31" s="18">
        <v>6</v>
      </c>
      <c r="H31" s="32"/>
      <c r="I31" s="50">
        <f t="shared" ref="I31:I38" si="4">F31*G31*H31</f>
        <v>0</v>
      </c>
      <c r="J31" s="74"/>
      <c r="K31" s="72">
        <f t="shared" si="1"/>
        <v>0</v>
      </c>
      <c r="L31" s="72">
        <f t="shared" si="2"/>
        <v>0</v>
      </c>
    </row>
    <row r="32" spans="2:15" s="4" customFormat="1" ht="14.5">
      <c r="B32" s="12" t="s">
        <v>225</v>
      </c>
      <c r="C32" s="133" t="s">
        <v>209</v>
      </c>
      <c r="D32" s="134"/>
      <c r="E32" s="42">
        <v>33</v>
      </c>
      <c r="F32" s="43">
        <v>27</v>
      </c>
      <c r="G32" s="18">
        <v>6</v>
      </c>
      <c r="H32" s="32"/>
      <c r="I32" s="50">
        <f t="shared" si="4"/>
        <v>0</v>
      </c>
      <c r="J32" s="74"/>
      <c r="K32" s="72">
        <f t="shared" si="1"/>
        <v>0</v>
      </c>
      <c r="L32" s="72">
        <f t="shared" si="2"/>
        <v>0</v>
      </c>
    </row>
    <row r="33" spans="2:15" s="4" customFormat="1" ht="14.5">
      <c r="B33" s="39" t="s">
        <v>129</v>
      </c>
      <c r="C33" s="137" t="s">
        <v>133</v>
      </c>
      <c r="D33" s="134"/>
      <c r="E33" s="42">
        <v>34</v>
      </c>
      <c r="F33" s="43">
        <v>27</v>
      </c>
      <c r="G33" s="18">
        <v>6</v>
      </c>
      <c r="H33" s="32"/>
      <c r="I33" s="50">
        <f t="shared" si="4"/>
        <v>0</v>
      </c>
      <c r="J33" s="74"/>
      <c r="K33" s="72">
        <f t="shared" si="1"/>
        <v>0</v>
      </c>
      <c r="L33" s="72">
        <f t="shared" si="2"/>
        <v>0</v>
      </c>
    </row>
    <row r="34" spans="2:15" s="30" customFormat="1" ht="15.75" customHeight="1">
      <c r="B34" s="30" t="s">
        <v>226</v>
      </c>
      <c r="C34" s="160" t="s">
        <v>220</v>
      </c>
      <c r="D34" s="161"/>
      <c r="E34" s="42">
        <v>38</v>
      </c>
      <c r="F34" s="43">
        <v>30</v>
      </c>
      <c r="G34" s="18">
        <v>6</v>
      </c>
      <c r="H34" s="76"/>
      <c r="I34" s="50">
        <f t="shared" si="4"/>
        <v>0</v>
      </c>
      <c r="J34" s="80"/>
      <c r="K34" s="72">
        <f t="shared" si="1"/>
        <v>0</v>
      </c>
      <c r="L34" s="72">
        <f t="shared" si="2"/>
        <v>0</v>
      </c>
      <c r="M34" s="77"/>
      <c r="N34" s="77"/>
      <c r="O34" s="78"/>
    </row>
    <row r="35" spans="2:15" s="4" customFormat="1" ht="14.5">
      <c r="B35" s="12" t="s">
        <v>227</v>
      </c>
      <c r="C35" s="117" t="s">
        <v>366</v>
      </c>
      <c r="D35" s="116"/>
      <c r="E35" s="42">
        <v>40</v>
      </c>
      <c r="F35" s="43">
        <v>31</v>
      </c>
      <c r="G35" s="18">
        <v>6</v>
      </c>
      <c r="H35" s="32"/>
      <c r="I35" s="50">
        <f t="shared" si="4"/>
        <v>0</v>
      </c>
      <c r="J35" s="74"/>
      <c r="K35" s="72">
        <f t="shared" si="1"/>
        <v>0</v>
      </c>
      <c r="L35" s="72">
        <f t="shared" si="2"/>
        <v>0</v>
      </c>
    </row>
    <row r="36" spans="2:15" s="4" customFormat="1" ht="14.5">
      <c r="B36" s="12" t="s">
        <v>228</v>
      </c>
      <c r="C36" s="117" t="s">
        <v>219</v>
      </c>
      <c r="D36" s="116"/>
      <c r="E36" s="42">
        <v>42.5</v>
      </c>
      <c r="F36" s="43">
        <v>34</v>
      </c>
      <c r="G36" s="18">
        <v>6</v>
      </c>
      <c r="H36" s="32"/>
      <c r="I36" s="50">
        <f t="shared" si="4"/>
        <v>0</v>
      </c>
      <c r="J36" s="74"/>
      <c r="K36" s="72">
        <f t="shared" si="1"/>
        <v>0</v>
      </c>
      <c r="L36" s="72">
        <f t="shared" si="2"/>
        <v>0</v>
      </c>
    </row>
    <row r="37" spans="2:15" s="4" customFormat="1" ht="14.5">
      <c r="B37" s="12" t="s">
        <v>110</v>
      </c>
      <c r="C37" s="117" t="s">
        <v>312</v>
      </c>
      <c r="D37" s="116"/>
      <c r="E37" s="42">
        <v>42.5</v>
      </c>
      <c r="F37" s="43">
        <v>34</v>
      </c>
      <c r="G37" s="18">
        <v>6</v>
      </c>
      <c r="H37" s="32"/>
      <c r="I37" s="50">
        <f t="shared" si="4"/>
        <v>0</v>
      </c>
      <c r="J37" s="74"/>
      <c r="K37" s="72">
        <f t="shared" si="1"/>
        <v>0</v>
      </c>
      <c r="L37" s="72">
        <f t="shared" si="2"/>
        <v>0</v>
      </c>
    </row>
    <row r="38" spans="2:15" s="30" customFormat="1" ht="15.75" customHeight="1">
      <c r="B38" s="30" t="s">
        <v>229</v>
      </c>
      <c r="C38" s="160" t="s">
        <v>222</v>
      </c>
      <c r="D38" s="161"/>
      <c r="E38" s="42">
        <v>42</v>
      </c>
      <c r="F38" s="43">
        <v>35</v>
      </c>
      <c r="G38" s="18">
        <v>6</v>
      </c>
      <c r="H38" s="32"/>
      <c r="I38" s="50">
        <f t="shared" si="4"/>
        <v>0</v>
      </c>
      <c r="J38" s="80"/>
      <c r="K38" s="72">
        <f t="shared" si="1"/>
        <v>0</v>
      </c>
      <c r="L38" s="72">
        <f t="shared" si="2"/>
        <v>0</v>
      </c>
      <c r="M38" s="77"/>
      <c r="N38" s="77"/>
      <c r="O38" s="78"/>
    </row>
    <row r="39" spans="2:15" s="4" customFormat="1" ht="14.5">
      <c r="B39" s="2" t="s">
        <v>189</v>
      </c>
      <c r="C39" s="133" t="s">
        <v>313</v>
      </c>
      <c r="D39" s="134"/>
      <c r="E39" s="42">
        <v>46.5</v>
      </c>
      <c r="F39" s="43">
        <v>37</v>
      </c>
      <c r="G39" s="18">
        <v>6</v>
      </c>
      <c r="H39" s="32"/>
      <c r="I39" s="50">
        <f t="shared" si="0"/>
        <v>0</v>
      </c>
      <c r="J39" s="74"/>
      <c r="K39" s="72">
        <f t="shared" si="1"/>
        <v>0</v>
      </c>
      <c r="L39" s="72">
        <f t="shared" si="2"/>
        <v>0</v>
      </c>
    </row>
    <row r="40" spans="2:15" s="30" customFormat="1" ht="15.75" customHeight="1">
      <c r="B40" s="30" t="s">
        <v>230</v>
      </c>
      <c r="C40" s="162" t="s">
        <v>213</v>
      </c>
      <c r="D40" s="163"/>
      <c r="E40" s="42">
        <v>48</v>
      </c>
      <c r="F40" s="43">
        <v>39</v>
      </c>
      <c r="G40" s="18">
        <v>6</v>
      </c>
      <c r="H40" s="76"/>
      <c r="I40" s="50">
        <f t="shared" si="0"/>
        <v>0</v>
      </c>
      <c r="J40" s="80"/>
      <c r="K40" s="72">
        <f t="shared" si="1"/>
        <v>0</v>
      </c>
      <c r="L40" s="72">
        <f t="shared" si="2"/>
        <v>0</v>
      </c>
      <c r="M40" s="77"/>
      <c r="N40" s="77"/>
      <c r="O40" s="78"/>
    </row>
    <row r="41" spans="2:15" s="4" customFormat="1" ht="14.5">
      <c r="B41" s="2" t="s">
        <v>263</v>
      </c>
      <c r="C41" s="133" t="s">
        <v>259</v>
      </c>
      <c r="D41" s="134"/>
      <c r="E41" s="42">
        <v>50</v>
      </c>
      <c r="F41" s="43">
        <v>40</v>
      </c>
      <c r="G41" s="18">
        <v>6</v>
      </c>
      <c r="H41" s="32"/>
      <c r="I41" s="50">
        <f t="shared" si="0"/>
        <v>0</v>
      </c>
      <c r="J41" s="74"/>
      <c r="K41" s="72">
        <f t="shared" si="1"/>
        <v>0</v>
      </c>
      <c r="L41" s="72">
        <f t="shared" si="2"/>
        <v>0</v>
      </c>
    </row>
    <row r="42" spans="2:15" s="4" customFormat="1" ht="14.5">
      <c r="B42" s="2" t="s">
        <v>160</v>
      </c>
      <c r="C42" s="137" t="s">
        <v>314</v>
      </c>
      <c r="D42" s="134"/>
      <c r="E42" s="42">
        <v>54</v>
      </c>
      <c r="F42" s="43">
        <v>42</v>
      </c>
      <c r="G42" s="18">
        <v>6</v>
      </c>
      <c r="H42" s="32"/>
      <c r="I42" s="50">
        <f t="shared" si="0"/>
        <v>0</v>
      </c>
      <c r="J42" s="74"/>
      <c r="K42" s="72">
        <f t="shared" si="1"/>
        <v>0</v>
      </c>
      <c r="L42" s="72">
        <f t="shared" si="2"/>
        <v>0</v>
      </c>
    </row>
    <row r="43" spans="2:15" s="4" customFormat="1" ht="14.5">
      <c r="B43" s="12" t="s">
        <v>231</v>
      </c>
      <c r="C43" s="137" t="s">
        <v>315</v>
      </c>
      <c r="D43" s="134"/>
      <c r="E43" s="42">
        <v>49</v>
      </c>
      <c r="F43" s="43">
        <v>42</v>
      </c>
      <c r="G43" s="18">
        <v>6</v>
      </c>
      <c r="H43" s="32"/>
      <c r="I43" s="50">
        <f t="shared" ref="I43" si="5">F43*G43*H43</f>
        <v>0</v>
      </c>
      <c r="J43" s="74"/>
      <c r="K43" s="72">
        <f t="shared" si="1"/>
        <v>0</v>
      </c>
      <c r="L43" s="72">
        <f t="shared" si="2"/>
        <v>0</v>
      </c>
    </row>
    <row r="44" spans="2:15" s="4" customFormat="1" ht="14.5">
      <c r="B44" s="2" t="s">
        <v>232</v>
      </c>
      <c r="C44" s="137" t="s">
        <v>184</v>
      </c>
      <c r="D44" s="134"/>
      <c r="E44" s="42">
        <v>49</v>
      </c>
      <c r="F44" s="43">
        <v>42</v>
      </c>
      <c r="G44" s="18">
        <v>6</v>
      </c>
      <c r="H44" s="32"/>
      <c r="I44" s="50">
        <f t="shared" si="0"/>
        <v>0</v>
      </c>
      <c r="J44" s="74"/>
      <c r="K44" s="72">
        <f t="shared" si="1"/>
        <v>0</v>
      </c>
      <c r="L44" s="72">
        <f t="shared" si="2"/>
        <v>0</v>
      </c>
    </row>
    <row r="45" spans="2:15" s="78" customFormat="1" ht="14.5">
      <c r="B45" s="12" t="s">
        <v>214</v>
      </c>
      <c r="C45" s="169" t="s">
        <v>215</v>
      </c>
      <c r="D45" s="170"/>
      <c r="E45" s="79">
        <v>55</v>
      </c>
      <c r="F45" s="43">
        <v>46</v>
      </c>
      <c r="G45" s="18">
        <v>6</v>
      </c>
      <c r="H45" s="32"/>
      <c r="I45" s="50">
        <f t="shared" si="0"/>
        <v>0</v>
      </c>
      <c r="J45" s="81"/>
      <c r="K45" s="72">
        <f t="shared" si="1"/>
        <v>0</v>
      </c>
      <c r="L45" s="72">
        <f t="shared" si="2"/>
        <v>0</v>
      </c>
    </row>
    <row r="46" spans="2:15" s="4" customFormat="1" ht="14.5">
      <c r="B46" s="12" t="s">
        <v>233</v>
      </c>
      <c r="C46" s="133" t="s">
        <v>223</v>
      </c>
      <c r="D46" s="134"/>
      <c r="E46" s="42">
        <v>60</v>
      </c>
      <c r="F46" s="43">
        <v>48</v>
      </c>
      <c r="G46" s="18">
        <v>6</v>
      </c>
      <c r="H46" s="32"/>
      <c r="I46" s="50">
        <f t="shared" ref="I46" si="6">F46*G46*H46</f>
        <v>0</v>
      </c>
      <c r="J46" s="74"/>
      <c r="K46" s="72">
        <f t="shared" si="1"/>
        <v>0</v>
      </c>
      <c r="L46" s="72">
        <f t="shared" si="2"/>
        <v>0</v>
      </c>
    </row>
    <row r="47" spans="2:15" s="4" customFormat="1" ht="14.5">
      <c r="B47" s="2" t="s">
        <v>145</v>
      </c>
      <c r="C47" s="137" t="s">
        <v>270</v>
      </c>
      <c r="D47" s="134"/>
      <c r="E47" s="42">
        <v>58</v>
      </c>
      <c r="F47" s="43">
        <v>48</v>
      </c>
      <c r="G47" s="18">
        <v>6</v>
      </c>
      <c r="H47" s="32"/>
      <c r="I47" s="50">
        <f>F47*G47*H47</f>
        <v>0</v>
      </c>
      <c r="J47" s="74"/>
      <c r="K47" s="72">
        <f t="shared" si="1"/>
        <v>0</v>
      </c>
      <c r="L47" s="72">
        <f t="shared" si="2"/>
        <v>0</v>
      </c>
    </row>
    <row r="48" spans="2:15" s="4" customFormat="1" ht="14.5">
      <c r="B48" s="12" t="s">
        <v>111</v>
      </c>
      <c r="C48" s="117" t="s">
        <v>316</v>
      </c>
      <c r="D48" s="116"/>
      <c r="E48" s="42">
        <v>72.5</v>
      </c>
      <c r="F48" s="43">
        <v>55</v>
      </c>
      <c r="G48" s="18">
        <v>6</v>
      </c>
      <c r="H48" s="32"/>
      <c r="I48" s="50">
        <f t="shared" si="0"/>
        <v>0</v>
      </c>
      <c r="J48" s="74"/>
      <c r="K48" s="72">
        <f t="shared" si="1"/>
        <v>0</v>
      </c>
      <c r="L48" s="72">
        <f t="shared" si="2"/>
        <v>0</v>
      </c>
    </row>
    <row r="49" spans="2:15" s="4" customFormat="1" ht="14.5">
      <c r="B49" s="12" t="s">
        <v>251</v>
      </c>
      <c r="C49" s="117" t="s">
        <v>217</v>
      </c>
      <c r="D49" s="116"/>
      <c r="E49" s="42">
        <v>73</v>
      </c>
      <c r="F49" s="43">
        <v>59</v>
      </c>
      <c r="G49" s="18">
        <v>6</v>
      </c>
      <c r="H49" s="32"/>
      <c r="I49" s="50">
        <f t="shared" ref="I49" si="7">F49*G49*H49</f>
        <v>0</v>
      </c>
      <c r="J49" s="74"/>
      <c r="K49" s="72">
        <f t="shared" si="1"/>
        <v>0</v>
      </c>
      <c r="L49" s="72">
        <f t="shared" si="2"/>
        <v>0</v>
      </c>
    </row>
    <row r="50" spans="2:15" s="4" customFormat="1" ht="14.5">
      <c r="B50" s="2" t="s">
        <v>90</v>
      </c>
      <c r="C50" s="133" t="s">
        <v>89</v>
      </c>
      <c r="D50" s="134"/>
      <c r="E50" s="42">
        <v>87.5</v>
      </c>
      <c r="F50" s="43">
        <v>70</v>
      </c>
      <c r="G50" s="18">
        <v>6</v>
      </c>
      <c r="H50" s="32"/>
      <c r="I50" s="50">
        <f t="shared" si="0"/>
        <v>0</v>
      </c>
      <c r="J50" s="74"/>
      <c r="K50" s="72">
        <f t="shared" si="1"/>
        <v>0</v>
      </c>
      <c r="L50" s="72">
        <f t="shared" si="2"/>
        <v>0</v>
      </c>
    </row>
    <row r="51" spans="2:15" s="4" customFormat="1" ht="14.5">
      <c r="B51" s="12" t="s">
        <v>112</v>
      </c>
      <c r="C51" s="115" t="s">
        <v>105</v>
      </c>
      <c r="D51" s="147"/>
      <c r="E51" s="42">
        <v>92.5</v>
      </c>
      <c r="F51" s="43">
        <v>74</v>
      </c>
      <c r="G51" s="18">
        <v>6</v>
      </c>
      <c r="H51" s="32"/>
      <c r="I51" s="50">
        <f>F51*G51*H51</f>
        <v>0</v>
      </c>
      <c r="J51" s="74"/>
      <c r="K51" s="72">
        <f>H51*E51*G51</f>
        <v>0</v>
      </c>
      <c r="L51" s="72">
        <f>H51*G51*F51</f>
        <v>0</v>
      </c>
    </row>
    <row r="52" spans="2:15" s="4" customFormat="1" ht="14.5">
      <c r="B52" s="2" t="s">
        <v>61</v>
      </c>
      <c r="C52" s="133" t="s">
        <v>271</v>
      </c>
      <c r="D52" s="134"/>
      <c r="E52" s="42">
        <v>105</v>
      </c>
      <c r="F52" s="43">
        <v>80</v>
      </c>
      <c r="G52" s="18">
        <v>6</v>
      </c>
      <c r="H52" s="32"/>
      <c r="I52" s="50">
        <f t="shared" si="0"/>
        <v>0</v>
      </c>
      <c r="J52" s="74"/>
      <c r="K52" s="72">
        <f t="shared" si="1"/>
        <v>0</v>
      </c>
      <c r="L52" s="72">
        <f t="shared" si="2"/>
        <v>0</v>
      </c>
    </row>
    <row r="53" spans="2:15" s="4" customFormat="1" ht="14.5">
      <c r="B53" s="12" t="s">
        <v>113</v>
      </c>
      <c r="C53" s="117" t="s">
        <v>107</v>
      </c>
      <c r="D53" s="116"/>
      <c r="E53" s="42">
        <v>101</v>
      </c>
      <c r="F53" s="43">
        <v>81</v>
      </c>
      <c r="G53" s="18">
        <v>6</v>
      </c>
      <c r="H53" s="32"/>
      <c r="I53" s="50">
        <f>F53*G53*H53</f>
        <v>0</v>
      </c>
      <c r="J53" s="74"/>
      <c r="K53" s="72">
        <f t="shared" si="1"/>
        <v>0</v>
      </c>
      <c r="L53" s="72">
        <f t="shared" si="2"/>
        <v>0</v>
      </c>
    </row>
    <row r="54" spans="2:15" s="4" customFormat="1" ht="14.5">
      <c r="B54" s="12" t="s">
        <v>234</v>
      </c>
      <c r="C54" s="117" t="s">
        <v>221</v>
      </c>
      <c r="D54" s="116"/>
      <c r="E54" s="42">
        <v>108</v>
      </c>
      <c r="F54" s="43">
        <v>85</v>
      </c>
      <c r="G54" s="18">
        <v>6</v>
      </c>
      <c r="H54" s="32"/>
      <c r="I54" s="50">
        <f t="shared" ref="I54" si="8">F54*G54*H54</f>
        <v>0</v>
      </c>
      <c r="J54" s="74"/>
      <c r="K54" s="72">
        <f t="shared" si="1"/>
        <v>0</v>
      </c>
      <c r="L54" s="72">
        <f t="shared" si="2"/>
        <v>0</v>
      </c>
    </row>
    <row r="55" spans="2:15" s="4" customFormat="1" ht="14.5">
      <c r="B55" s="12" t="s">
        <v>114</v>
      </c>
      <c r="C55" s="117" t="s">
        <v>363</v>
      </c>
      <c r="D55" s="116"/>
      <c r="E55" s="42">
        <v>112</v>
      </c>
      <c r="F55" s="43">
        <v>90</v>
      </c>
      <c r="G55" s="18">
        <v>6</v>
      </c>
      <c r="H55" s="32"/>
      <c r="I55" s="50">
        <f t="shared" si="0"/>
        <v>0</v>
      </c>
      <c r="J55" s="74"/>
      <c r="K55" s="72">
        <f t="shared" si="1"/>
        <v>0</v>
      </c>
      <c r="L55" s="72">
        <f t="shared" si="2"/>
        <v>0</v>
      </c>
    </row>
    <row r="56" spans="2:15" s="4" customFormat="1" ht="14.5">
      <c r="B56" s="39" t="s">
        <v>235</v>
      </c>
      <c r="C56" s="137" t="s">
        <v>210</v>
      </c>
      <c r="D56" s="134"/>
      <c r="E56" s="42">
        <v>115</v>
      </c>
      <c r="F56" s="43">
        <v>90</v>
      </c>
      <c r="G56" s="18">
        <v>6</v>
      </c>
      <c r="H56" s="32"/>
      <c r="I56" s="50">
        <f>F56*G56*H56</f>
        <v>0</v>
      </c>
      <c r="J56" s="74"/>
      <c r="K56" s="72">
        <f t="shared" si="1"/>
        <v>0</v>
      </c>
      <c r="L56" s="72">
        <f t="shared" si="2"/>
        <v>0</v>
      </c>
    </row>
    <row r="57" spans="2:15" s="4" customFormat="1" ht="14.5">
      <c r="B57" s="2" t="s">
        <v>88</v>
      </c>
      <c r="C57" s="137" t="s">
        <v>317</v>
      </c>
      <c r="D57" s="134"/>
      <c r="E57" s="42">
        <v>110</v>
      </c>
      <c r="F57" s="43">
        <v>98</v>
      </c>
      <c r="G57" s="18">
        <v>6</v>
      </c>
      <c r="H57" s="32"/>
      <c r="I57" s="50">
        <f>F57*G57*H57</f>
        <v>0</v>
      </c>
      <c r="J57" s="74"/>
      <c r="K57" s="72">
        <f>H57*E57*G57</f>
        <v>0</v>
      </c>
      <c r="L57" s="72">
        <f>H57*G57*F57</f>
        <v>0</v>
      </c>
    </row>
    <row r="58" spans="2:15" s="4" customFormat="1" ht="14.5">
      <c r="B58" s="2" t="s">
        <v>136</v>
      </c>
      <c r="C58" s="133" t="s">
        <v>135</v>
      </c>
      <c r="D58" s="134"/>
      <c r="E58" s="42">
        <v>130</v>
      </c>
      <c r="F58" s="43">
        <v>108</v>
      </c>
      <c r="G58" s="18">
        <v>6</v>
      </c>
      <c r="H58" s="32"/>
      <c r="I58" s="50">
        <f>F58*G58*H58</f>
        <v>0</v>
      </c>
      <c r="J58" s="74"/>
      <c r="K58" s="72">
        <f>H58*E58*G58</f>
        <v>0</v>
      </c>
      <c r="L58" s="72">
        <f>H58*G58*F58</f>
        <v>0</v>
      </c>
    </row>
    <row r="59" spans="2:15" s="4" customFormat="1" ht="14.5">
      <c r="B59" s="2" t="s">
        <v>60</v>
      </c>
      <c r="C59" s="133" t="s">
        <v>14</v>
      </c>
      <c r="D59" s="134"/>
      <c r="E59" s="42">
        <v>140</v>
      </c>
      <c r="F59" s="43">
        <v>112</v>
      </c>
      <c r="G59" s="18">
        <v>6</v>
      </c>
      <c r="H59" s="32"/>
      <c r="I59" s="50">
        <f>F59*G59*H59</f>
        <v>0</v>
      </c>
      <c r="J59" s="74"/>
      <c r="K59" s="72">
        <f>H59*E59*G59</f>
        <v>0</v>
      </c>
      <c r="L59" s="72">
        <f>H59*G59*F59</f>
        <v>0</v>
      </c>
    </row>
    <row r="60" spans="2:15" s="4" customFormat="1" ht="14.5">
      <c r="B60" s="2" t="s">
        <v>146</v>
      </c>
      <c r="C60" s="133" t="s">
        <v>272</v>
      </c>
      <c r="D60" s="134"/>
      <c r="E60" s="42">
        <v>145</v>
      </c>
      <c r="F60" s="43">
        <v>122</v>
      </c>
      <c r="G60" s="18">
        <v>6</v>
      </c>
      <c r="H60" s="32"/>
      <c r="I60" s="50">
        <f t="shared" si="0"/>
        <v>0</v>
      </c>
      <c r="J60" s="74"/>
      <c r="K60" s="72">
        <f t="shared" si="1"/>
        <v>0</v>
      </c>
      <c r="L60" s="72">
        <f t="shared" si="2"/>
        <v>0</v>
      </c>
    </row>
    <row r="61" spans="2:15" s="4" customFormat="1" ht="14.5">
      <c r="B61" s="2" t="s">
        <v>62</v>
      </c>
      <c r="C61" s="133" t="s">
        <v>20</v>
      </c>
      <c r="D61" s="134"/>
      <c r="E61" s="42">
        <v>180</v>
      </c>
      <c r="F61" s="43">
        <v>145</v>
      </c>
      <c r="G61" s="18">
        <v>6</v>
      </c>
      <c r="H61" s="32"/>
      <c r="I61" s="50">
        <f t="shared" si="0"/>
        <v>0</v>
      </c>
      <c r="J61" s="74"/>
      <c r="K61" s="72">
        <f t="shared" si="1"/>
        <v>0</v>
      </c>
      <c r="L61" s="72">
        <f t="shared" si="2"/>
        <v>0</v>
      </c>
    </row>
    <row r="62" spans="2:15" s="30" customFormat="1" ht="15.75" customHeight="1">
      <c r="B62" s="30" t="s">
        <v>264</v>
      </c>
      <c r="C62" s="160" t="s">
        <v>318</v>
      </c>
      <c r="D62" s="166"/>
      <c r="E62" s="42">
        <v>205</v>
      </c>
      <c r="F62" s="43">
        <v>165</v>
      </c>
      <c r="G62" s="18">
        <v>6</v>
      </c>
      <c r="H62" s="76"/>
      <c r="I62" s="50">
        <f t="shared" si="0"/>
        <v>0</v>
      </c>
      <c r="J62" s="80"/>
      <c r="K62" s="72">
        <f t="shared" si="1"/>
        <v>0</v>
      </c>
      <c r="L62" s="72">
        <f t="shared" si="2"/>
        <v>0</v>
      </c>
      <c r="M62" s="77"/>
      <c r="N62" s="77"/>
      <c r="O62" s="78"/>
    </row>
    <row r="63" spans="2:15" s="4" customFormat="1" ht="14.5">
      <c r="B63" s="2" t="s">
        <v>137</v>
      </c>
      <c r="C63" s="133" t="s">
        <v>282</v>
      </c>
      <c r="D63" s="134"/>
      <c r="E63" s="42">
        <v>205</v>
      </c>
      <c r="F63" s="43">
        <v>170</v>
      </c>
      <c r="G63" s="18">
        <v>6</v>
      </c>
      <c r="H63" s="32"/>
      <c r="I63" s="50">
        <f>F63*G63*H63</f>
        <v>0</v>
      </c>
      <c r="J63" s="74"/>
      <c r="K63" s="72">
        <f>H63*E63*G63</f>
        <v>0</v>
      </c>
      <c r="L63" s="72">
        <f>H63*G63*F63</f>
        <v>0</v>
      </c>
    </row>
    <row r="64" spans="2:15" s="4" customFormat="1" ht="14.5">
      <c r="B64" s="2" t="s">
        <v>59</v>
      </c>
      <c r="C64" s="133" t="s">
        <v>15</v>
      </c>
      <c r="D64" s="134"/>
      <c r="E64" s="42">
        <v>230</v>
      </c>
      <c r="F64" s="43">
        <v>188</v>
      </c>
      <c r="G64" s="18">
        <v>3</v>
      </c>
      <c r="H64" s="32"/>
      <c r="I64" s="50">
        <f t="shared" si="0"/>
        <v>0</v>
      </c>
      <c r="J64" s="74"/>
      <c r="K64" s="72">
        <f t="shared" si="1"/>
        <v>0</v>
      </c>
      <c r="L64" s="72">
        <f t="shared" si="2"/>
        <v>0</v>
      </c>
    </row>
    <row r="65" spans="2:12" s="4" customFormat="1" ht="14.5">
      <c r="B65" s="2" t="s">
        <v>58</v>
      </c>
      <c r="C65" s="133" t="s">
        <v>319</v>
      </c>
      <c r="D65" s="134"/>
      <c r="E65" s="42">
        <v>250</v>
      </c>
      <c r="F65" s="43">
        <v>202</v>
      </c>
      <c r="G65" s="18">
        <v>3</v>
      </c>
      <c r="H65" s="32"/>
      <c r="I65" s="50">
        <f t="shared" si="0"/>
        <v>0</v>
      </c>
      <c r="J65" s="74"/>
      <c r="K65" s="72">
        <f t="shared" si="1"/>
        <v>0</v>
      </c>
      <c r="L65" s="72">
        <f t="shared" si="2"/>
        <v>0</v>
      </c>
    </row>
    <row r="66" spans="2:12" s="4" customFormat="1" ht="14.5">
      <c r="B66" s="2" t="s">
        <v>46</v>
      </c>
      <c r="C66" s="133" t="s">
        <v>21</v>
      </c>
      <c r="D66" s="134"/>
      <c r="E66" s="42">
        <v>280</v>
      </c>
      <c r="F66" s="43">
        <v>232</v>
      </c>
      <c r="G66" s="18">
        <v>3</v>
      </c>
      <c r="H66" s="32"/>
      <c r="I66" s="50">
        <f t="shared" si="0"/>
        <v>0</v>
      </c>
      <c r="J66" s="74"/>
      <c r="K66" s="72">
        <f t="shared" si="1"/>
        <v>0</v>
      </c>
      <c r="L66" s="72">
        <f t="shared" si="2"/>
        <v>0</v>
      </c>
    </row>
    <row r="67" spans="2:12" s="4" customFormat="1" ht="14.5">
      <c r="B67" s="2" t="s">
        <v>47</v>
      </c>
      <c r="C67" s="133" t="s">
        <v>22</v>
      </c>
      <c r="D67" s="134"/>
      <c r="E67" s="42">
        <v>290</v>
      </c>
      <c r="F67" s="43">
        <v>238</v>
      </c>
      <c r="G67" s="18">
        <v>3</v>
      </c>
      <c r="H67" s="32"/>
      <c r="I67" s="50">
        <f t="shared" si="0"/>
        <v>0</v>
      </c>
      <c r="J67" s="74"/>
      <c r="K67" s="72">
        <f t="shared" si="1"/>
        <v>0</v>
      </c>
      <c r="L67" s="72">
        <f t="shared" si="2"/>
        <v>0</v>
      </c>
    </row>
    <row r="68" spans="2:12" s="4" customFormat="1" ht="14.5">
      <c r="B68" s="2" t="s">
        <v>57</v>
      </c>
      <c r="C68" s="133" t="s">
        <v>16</v>
      </c>
      <c r="D68" s="134"/>
      <c r="E68" s="42">
        <v>320</v>
      </c>
      <c r="F68" s="43">
        <v>255</v>
      </c>
      <c r="G68" s="18">
        <v>3</v>
      </c>
      <c r="H68" s="32"/>
      <c r="I68" s="50">
        <f t="shared" si="0"/>
        <v>0</v>
      </c>
      <c r="J68" s="74"/>
      <c r="K68" s="72">
        <f t="shared" si="1"/>
        <v>0</v>
      </c>
      <c r="L68" s="72">
        <f t="shared" si="2"/>
        <v>0</v>
      </c>
    </row>
    <row r="69" spans="2:12" s="4" customFormat="1" ht="14.5">
      <c r="B69" s="2" t="s">
        <v>252</v>
      </c>
      <c r="C69" s="133" t="s">
        <v>320</v>
      </c>
      <c r="D69" s="134"/>
      <c r="E69" s="42">
        <v>355</v>
      </c>
      <c r="F69" s="43">
        <v>295</v>
      </c>
      <c r="G69" s="18">
        <v>3</v>
      </c>
      <c r="H69" s="32"/>
      <c r="I69" s="50">
        <f>F69*G69*H69</f>
        <v>0</v>
      </c>
      <c r="J69" s="74"/>
      <c r="K69" s="72">
        <f t="shared" si="1"/>
        <v>0</v>
      </c>
      <c r="L69" s="72">
        <f t="shared" si="2"/>
        <v>0</v>
      </c>
    </row>
    <row r="70" spans="2:12" s="4" customFormat="1" ht="14.5">
      <c r="B70" s="2" t="s">
        <v>161</v>
      </c>
      <c r="C70" s="133" t="s">
        <v>151</v>
      </c>
      <c r="D70" s="134"/>
      <c r="E70" s="42">
        <v>455</v>
      </c>
      <c r="F70" s="43">
        <v>390</v>
      </c>
      <c r="G70" s="18">
        <v>3</v>
      </c>
      <c r="H70" s="32"/>
      <c r="I70" s="50">
        <f>F70*G70*H70</f>
        <v>0</v>
      </c>
      <c r="J70" s="74"/>
      <c r="K70" s="72">
        <f t="shared" si="1"/>
        <v>0</v>
      </c>
      <c r="L70" s="72">
        <f t="shared" si="2"/>
        <v>0</v>
      </c>
    </row>
    <row r="71" spans="2:12" s="4" customFormat="1" ht="14.5">
      <c r="B71" s="2" t="s">
        <v>80</v>
      </c>
      <c r="C71" s="133" t="s">
        <v>79</v>
      </c>
      <c r="D71" s="134"/>
      <c r="E71" s="42">
        <v>520</v>
      </c>
      <c r="F71" s="43">
        <v>420</v>
      </c>
      <c r="G71" s="18">
        <v>3</v>
      </c>
      <c r="H71" s="32"/>
      <c r="I71" s="50">
        <f>F71*G71*H71</f>
        <v>0</v>
      </c>
      <c r="J71" s="74"/>
      <c r="K71" s="72">
        <f>H71*E71*G71</f>
        <v>0</v>
      </c>
      <c r="L71" s="72">
        <f>H71*G71*F71</f>
        <v>0</v>
      </c>
    </row>
    <row r="72" spans="2:12" s="4" customFormat="1" ht="14.5">
      <c r="B72" s="2" t="s">
        <v>45</v>
      </c>
      <c r="C72" s="133" t="s">
        <v>321</v>
      </c>
      <c r="D72" s="134"/>
      <c r="E72" s="42">
        <v>550</v>
      </c>
      <c r="F72" s="43">
        <v>470</v>
      </c>
      <c r="G72" s="18">
        <v>3</v>
      </c>
      <c r="H72" s="32"/>
      <c r="I72" s="50">
        <f t="shared" si="0"/>
        <v>0</v>
      </c>
      <c r="J72" s="74"/>
      <c r="K72" s="72">
        <f t="shared" si="1"/>
        <v>0</v>
      </c>
      <c r="L72" s="72">
        <f t="shared" si="2"/>
        <v>0</v>
      </c>
    </row>
    <row r="73" spans="2:12" s="4" customFormat="1" ht="14.5">
      <c r="B73" s="2" t="s">
        <v>43</v>
      </c>
      <c r="C73" s="133" t="s">
        <v>24</v>
      </c>
      <c r="D73" s="134"/>
      <c r="E73" s="42">
        <v>800</v>
      </c>
      <c r="F73" s="43">
        <v>695</v>
      </c>
      <c r="G73" s="18">
        <v>3</v>
      </c>
      <c r="H73" s="32"/>
      <c r="I73" s="50">
        <f t="shared" si="0"/>
        <v>0</v>
      </c>
      <c r="J73" s="74"/>
      <c r="K73" s="72">
        <f t="shared" si="1"/>
        <v>0</v>
      </c>
      <c r="L73" s="72">
        <f t="shared" si="2"/>
        <v>0</v>
      </c>
    </row>
    <row r="74" spans="2:12" s="4" customFormat="1" ht="15" thickBot="1">
      <c r="B74" s="2" t="s">
        <v>44</v>
      </c>
      <c r="C74" s="133" t="s">
        <v>23</v>
      </c>
      <c r="D74" s="134"/>
      <c r="E74" s="42">
        <v>1700</v>
      </c>
      <c r="F74" s="43">
        <v>1380</v>
      </c>
      <c r="G74" s="18">
        <v>1</v>
      </c>
      <c r="H74" s="32"/>
      <c r="I74" s="50">
        <f t="shared" si="0"/>
        <v>0</v>
      </c>
      <c r="J74" s="74"/>
      <c r="K74" s="72">
        <f t="shared" si="1"/>
        <v>0</v>
      </c>
      <c r="L74" s="72">
        <f t="shared" si="2"/>
        <v>0</v>
      </c>
    </row>
    <row r="75" spans="2:12" ht="33.75" customHeight="1" thickBot="1">
      <c r="C75" s="111" t="s">
        <v>35</v>
      </c>
      <c r="D75" s="112"/>
      <c r="E75" s="112"/>
      <c r="F75" s="112"/>
      <c r="G75" s="112"/>
      <c r="H75" s="112"/>
      <c r="I75" s="113"/>
      <c r="K75" s="72">
        <f t="shared" si="1"/>
        <v>0</v>
      </c>
      <c r="L75" s="72">
        <f t="shared" si="2"/>
        <v>0</v>
      </c>
    </row>
    <row r="76" spans="2:12" ht="14.25" customHeight="1">
      <c r="B76" s="2" t="s">
        <v>95</v>
      </c>
      <c r="C76" s="164" t="s">
        <v>96</v>
      </c>
      <c r="D76" s="165"/>
      <c r="E76" s="3">
        <v>27</v>
      </c>
      <c r="F76" s="19">
        <v>21</v>
      </c>
      <c r="G76" s="1">
        <v>6</v>
      </c>
      <c r="H76" s="32"/>
      <c r="I76" s="51">
        <f t="shared" ref="I76:I81" si="9">F76*G76*H76</f>
        <v>0</v>
      </c>
      <c r="K76" s="72">
        <f t="shared" si="1"/>
        <v>0</v>
      </c>
      <c r="L76" s="72">
        <f t="shared" si="2"/>
        <v>0</v>
      </c>
    </row>
    <row r="77" spans="2:12" ht="14.25" customHeight="1">
      <c r="B77" s="2" t="s">
        <v>84</v>
      </c>
      <c r="C77" s="135" t="s">
        <v>322</v>
      </c>
      <c r="D77" s="136"/>
      <c r="E77" s="3">
        <v>28</v>
      </c>
      <c r="F77" s="19">
        <v>22.5</v>
      </c>
      <c r="G77" s="1">
        <v>6</v>
      </c>
      <c r="H77" s="32"/>
      <c r="I77" s="51">
        <f t="shared" si="9"/>
        <v>0</v>
      </c>
      <c r="K77" s="72">
        <f t="shared" si="1"/>
        <v>0</v>
      </c>
      <c r="L77" s="72">
        <f t="shared" si="2"/>
        <v>0</v>
      </c>
    </row>
    <row r="78" spans="2:12" s="12" customFormat="1" ht="14.25" customHeight="1">
      <c r="C78" s="100" t="s">
        <v>283</v>
      </c>
      <c r="D78" s="98"/>
      <c r="E78" s="3">
        <v>99</v>
      </c>
      <c r="F78" s="19">
        <v>85</v>
      </c>
      <c r="G78" s="1">
        <v>6</v>
      </c>
      <c r="H78" s="32"/>
      <c r="I78" s="51">
        <f t="shared" si="9"/>
        <v>0</v>
      </c>
      <c r="J78" s="68"/>
      <c r="K78" s="72">
        <f t="shared" si="1"/>
        <v>0</v>
      </c>
      <c r="L78" s="72">
        <f t="shared" si="2"/>
        <v>0</v>
      </c>
    </row>
    <row r="79" spans="2:12" s="12" customFormat="1" ht="14.25" customHeight="1">
      <c r="C79" s="117" t="s">
        <v>323</v>
      </c>
      <c r="D79" s="116"/>
      <c r="E79" s="3">
        <v>115</v>
      </c>
      <c r="F79" s="19">
        <v>92</v>
      </c>
      <c r="G79" s="1">
        <v>6</v>
      </c>
      <c r="H79" s="32"/>
      <c r="I79" s="51">
        <f t="shared" si="9"/>
        <v>0</v>
      </c>
      <c r="J79" s="68"/>
      <c r="K79" s="72">
        <f t="shared" si="1"/>
        <v>0</v>
      </c>
      <c r="L79" s="72">
        <f t="shared" si="2"/>
        <v>0</v>
      </c>
    </row>
    <row r="80" spans="2:12" ht="14.25" customHeight="1">
      <c r="B80" s="2" t="s">
        <v>48</v>
      </c>
      <c r="C80" s="117" t="s">
        <v>202</v>
      </c>
      <c r="D80" s="116"/>
      <c r="E80" s="3">
        <v>115</v>
      </c>
      <c r="F80" s="19">
        <v>94</v>
      </c>
      <c r="G80" s="1">
        <v>6</v>
      </c>
      <c r="H80" s="32"/>
      <c r="I80" s="51">
        <f t="shared" si="9"/>
        <v>0</v>
      </c>
      <c r="K80" s="72">
        <f t="shared" si="1"/>
        <v>0</v>
      </c>
      <c r="L80" s="72">
        <f t="shared" si="2"/>
        <v>0</v>
      </c>
    </row>
    <row r="81" spans="2:12" ht="19.5" customHeight="1" thickBot="1">
      <c r="B81" s="2" t="s">
        <v>130</v>
      </c>
      <c r="C81" s="171" t="s">
        <v>201</v>
      </c>
      <c r="D81" s="172"/>
      <c r="E81" s="3">
        <v>420</v>
      </c>
      <c r="F81" s="19">
        <v>360</v>
      </c>
      <c r="G81" s="1">
        <v>3</v>
      </c>
      <c r="H81" s="32"/>
      <c r="I81" s="51">
        <f t="shared" si="9"/>
        <v>0</v>
      </c>
      <c r="K81" s="72">
        <f t="shared" si="1"/>
        <v>0</v>
      </c>
      <c r="L81" s="72">
        <f t="shared" si="2"/>
        <v>0</v>
      </c>
    </row>
    <row r="82" spans="2:12" ht="31.5" customHeight="1" thickBot="1">
      <c r="C82" s="123" t="s">
        <v>275</v>
      </c>
      <c r="D82" s="124"/>
      <c r="E82" s="124"/>
      <c r="F82" s="124"/>
      <c r="G82" s="124"/>
      <c r="H82" s="124"/>
      <c r="I82" s="125"/>
      <c r="K82" s="72">
        <f t="shared" si="1"/>
        <v>0</v>
      </c>
      <c r="L82" s="72">
        <f t="shared" si="2"/>
        <v>0</v>
      </c>
    </row>
    <row r="83" spans="2:12" ht="14.5">
      <c r="B83" s="2" t="s">
        <v>91</v>
      </c>
      <c r="C83" s="117" t="s">
        <v>92</v>
      </c>
      <c r="D83" s="116"/>
      <c r="E83" s="44">
        <v>35</v>
      </c>
      <c r="F83" s="45">
        <v>29</v>
      </c>
      <c r="G83" s="1">
        <v>6</v>
      </c>
      <c r="H83" s="32"/>
      <c r="I83" s="51">
        <f t="shared" ref="I83:I131" si="10">F83*G83*H83</f>
        <v>0</v>
      </c>
      <c r="K83" s="72">
        <f t="shared" si="1"/>
        <v>0</v>
      </c>
      <c r="L83" s="72">
        <f t="shared" si="2"/>
        <v>0</v>
      </c>
    </row>
    <row r="84" spans="2:12" ht="14.5">
      <c r="B84" s="2" t="s">
        <v>63</v>
      </c>
      <c r="C84" s="117" t="s">
        <v>325</v>
      </c>
      <c r="D84" s="116"/>
      <c r="E84" s="44">
        <v>39</v>
      </c>
      <c r="F84" s="45">
        <v>32</v>
      </c>
      <c r="G84" s="1">
        <v>6</v>
      </c>
      <c r="H84" s="32"/>
      <c r="I84" s="51">
        <f t="shared" si="10"/>
        <v>0</v>
      </c>
      <c r="K84" s="72">
        <f t="shared" si="1"/>
        <v>0</v>
      </c>
      <c r="L84" s="72">
        <f t="shared" si="2"/>
        <v>0</v>
      </c>
    </row>
    <row r="85" spans="2:12" s="12" customFormat="1" ht="14.5">
      <c r="B85" s="12" t="s">
        <v>253</v>
      </c>
      <c r="C85" s="117" t="s">
        <v>284</v>
      </c>
      <c r="D85" s="116"/>
      <c r="E85" s="44">
        <v>42</v>
      </c>
      <c r="F85" s="45">
        <v>35</v>
      </c>
      <c r="G85" s="1">
        <v>6</v>
      </c>
      <c r="H85" s="32"/>
      <c r="I85" s="51">
        <f t="shared" ref="I85" si="11">F85*G85*H85</f>
        <v>0</v>
      </c>
      <c r="J85" s="68"/>
      <c r="K85" s="72">
        <f t="shared" si="1"/>
        <v>0</v>
      </c>
      <c r="L85" s="72">
        <f t="shared" si="2"/>
        <v>0</v>
      </c>
    </row>
    <row r="86" spans="2:12" s="12" customFormat="1" ht="14.5">
      <c r="B86" s="12" t="s">
        <v>162</v>
      </c>
      <c r="C86" s="117" t="s">
        <v>285</v>
      </c>
      <c r="D86" s="116"/>
      <c r="E86" s="44">
        <v>45</v>
      </c>
      <c r="F86" s="45">
        <v>37</v>
      </c>
      <c r="G86" s="1">
        <v>6</v>
      </c>
      <c r="H86" s="32"/>
      <c r="I86" s="51">
        <f>F86*G86*H86</f>
        <v>0</v>
      </c>
      <c r="J86" s="68"/>
      <c r="K86" s="72">
        <f t="shared" si="1"/>
        <v>0</v>
      </c>
      <c r="L86" s="72">
        <f t="shared" si="2"/>
        <v>0</v>
      </c>
    </row>
    <row r="87" spans="2:12" ht="14.5">
      <c r="B87" s="2" t="s">
        <v>64</v>
      </c>
      <c r="C87" s="117" t="s">
        <v>287</v>
      </c>
      <c r="D87" s="116"/>
      <c r="E87" s="44">
        <v>47</v>
      </c>
      <c r="F87" s="45">
        <v>38</v>
      </c>
      <c r="G87" s="1">
        <v>6</v>
      </c>
      <c r="H87" s="32"/>
      <c r="I87" s="51">
        <f t="shared" si="10"/>
        <v>0</v>
      </c>
      <c r="K87" s="72">
        <f t="shared" si="1"/>
        <v>0</v>
      </c>
      <c r="L87" s="72">
        <f t="shared" si="2"/>
        <v>0</v>
      </c>
    </row>
    <row r="88" spans="2:12" s="12" customFormat="1" ht="14.5">
      <c r="B88" s="12" t="s">
        <v>147</v>
      </c>
      <c r="C88" s="117" t="s">
        <v>324</v>
      </c>
      <c r="D88" s="116"/>
      <c r="E88" s="44">
        <v>49</v>
      </c>
      <c r="F88" s="45">
        <v>39</v>
      </c>
      <c r="G88" s="1">
        <v>6</v>
      </c>
      <c r="H88" s="32"/>
      <c r="I88" s="51">
        <f t="shared" si="10"/>
        <v>0</v>
      </c>
      <c r="J88" s="68"/>
      <c r="K88" s="72">
        <f t="shared" si="1"/>
        <v>0</v>
      </c>
      <c r="L88" s="72">
        <f t="shared" si="2"/>
        <v>0</v>
      </c>
    </row>
    <row r="89" spans="2:12" s="12" customFormat="1" ht="14.5">
      <c r="C89" s="94" t="s">
        <v>288</v>
      </c>
      <c r="D89" s="95"/>
      <c r="E89" s="44">
        <v>49</v>
      </c>
      <c r="F89" s="45">
        <v>42</v>
      </c>
      <c r="G89" s="1">
        <v>6</v>
      </c>
      <c r="H89" s="32"/>
      <c r="I89" s="51">
        <f t="shared" si="10"/>
        <v>0</v>
      </c>
      <c r="J89" s="68"/>
      <c r="K89" s="72">
        <f t="shared" si="1"/>
        <v>0</v>
      </c>
      <c r="L89" s="72">
        <f t="shared" si="2"/>
        <v>0</v>
      </c>
    </row>
    <row r="90" spans="2:12" ht="14.5">
      <c r="B90" s="2" t="s">
        <v>163</v>
      </c>
      <c r="C90" s="117" t="s">
        <v>286</v>
      </c>
      <c r="D90" s="116"/>
      <c r="E90" s="44">
        <v>49</v>
      </c>
      <c r="F90" s="45">
        <v>44</v>
      </c>
      <c r="G90" s="1">
        <v>6</v>
      </c>
      <c r="H90" s="32"/>
      <c r="I90" s="51">
        <f>F90*G90*H90</f>
        <v>0</v>
      </c>
      <c r="K90" s="72">
        <f t="shared" si="1"/>
        <v>0</v>
      </c>
      <c r="L90" s="72">
        <f t="shared" si="2"/>
        <v>0</v>
      </c>
    </row>
    <row r="91" spans="2:12" s="12" customFormat="1" ht="14.5">
      <c r="B91" s="12" t="s">
        <v>236</v>
      </c>
      <c r="C91" s="117" t="s">
        <v>212</v>
      </c>
      <c r="D91" s="116"/>
      <c r="E91" s="44">
        <v>54</v>
      </c>
      <c r="F91" s="45">
        <v>45</v>
      </c>
      <c r="G91" s="1">
        <v>6</v>
      </c>
      <c r="H91" s="32"/>
      <c r="I91" s="51">
        <f t="shared" ref="I91:I92" si="12">F91*G91*H91</f>
        <v>0</v>
      </c>
      <c r="J91" s="68"/>
      <c r="K91" s="72">
        <f t="shared" si="1"/>
        <v>0</v>
      </c>
      <c r="L91" s="72">
        <f t="shared" si="2"/>
        <v>0</v>
      </c>
    </row>
    <row r="92" spans="2:12" s="12" customFormat="1" ht="14.5">
      <c r="C92" s="117" t="s">
        <v>326</v>
      </c>
      <c r="D92" s="116"/>
      <c r="E92" s="44">
        <v>58</v>
      </c>
      <c r="F92" s="45">
        <v>46</v>
      </c>
      <c r="G92" s="1">
        <v>6</v>
      </c>
      <c r="H92" s="32"/>
      <c r="I92" s="51">
        <f t="shared" si="12"/>
        <v>0</v>
      </c>
      <c r="J92" s="68"/>
      <c r="K92" s="72">
        <f t="shared" si="1"/>
        <v>0</v>
      </c>
      <c r="L92" s="72">
        <f t="shared" si="2"/>
        <v>0</v>
      </c>
    </row>
    <row r="93" spans="2:12" ht="14.5">
      <c r="B93" s="2" t="s">
        <v>265</v>
      </c>
      <c r="C93" s="117" t="s">
        <v>260</v>
      </c>
      <c r="D93" s="116"/>
      <c r="E93" s="44">
        <v>60</v>
      </c>
      <c r="F93" s="45">
        <v>48</v>
      </c>
      <c r="G93" s="1">
        <v>6</v>
      </c>
      <c r="H93" s="32"/>
      <c r="I93" s="51">
        <f t="shared" si="10"/>
        <v>0</v>
      </c>
      <c r="K93" s="72">
        <f t="shared" si="1"/>
        <v>0</v>
      </c>
      <c r="L93" s="72">
        <f t="shared" si="2"/>
        <v>0</v>
      </c>
    </row>
    <row r="94" spans="2:12" s="12" customFormat="1" ht="14.5">
      <c r="B94" s="12" t="s">
        <v>164</v>
      </c>
      <c r="C94" s="117" t="s">
        <v>327</v>
      </c>
      <c r="D94" s="116"/>
      <c r="E94" s="44">
        <v>65</v>
      </c>
      <c r="F94" s="45">
        <v>52</v>
      </c>
      <c r="G94" s="1">
        <v>6</v>
      </c>
      <c r="H94" s="32"/>
      <c r="I94" s="51">
        <f t="shared" ref="I94:I98" si="13">F94*G94*H94</f>
        <v>0</v>
      </c>
      <c r="J94" s="68"/>
      <c r="K94" s="72">
        <f t="shared" si="1"/>
        <v>0</v>
      </c>
      <c r="L94" s="72">
        <f t="shared" si="2"/>
        <v>0</v>
      </c>
    </row>
    <row r="95" spans="2:12" ht="14.5">
      <c r="B95" s="2" t="s">
        <v>78</v>
      </c>
      <c r="C95" s="117" t="s">
        <v>273</v>
      </c>
      <c r="D95" s="116"/>
      <c r="E95" s="44">
        <v>67</v>
      </c>
      <c r="F95" s="45">
        <v>54</v>
      </c>
      <c r="G95" s="1">
        <v>6</v>
      </c>
      <c r="H95" s="32"/>
      <c r="I95" s="51">
        <f t="shared" si="13"/>
        <v>0</v>
      </c>
      <c r="K95" s="72">
        <f t="shared" si="1"/>
        <v>0</v>
      </c>
      <c r="L95" s="72">
        <f t="shared" si="2"/>
        <v>0</v>
      </c>
    </row>
    <row r="96" spans="2:12" ht="14.5">
      <c r="B96" s="2" t="s">
        <v>65</v>
      </c>
      <c r="C96" s="115" t="s">
        <v>77</v>
      </c>
      <c r="D96" s="116"/>
      <c r="E96" s="44">
        <v>68</v>
      </c>
      <c r="F96" s="45">
        <v>55</v>
      </c>
      <c r="G96" s="1">
        <v>6</v>
      </c>
      <c r="H96" s="32"/>
      <c r="I96" s="51">
        <f t="shared" si="13"/>
        <v>0</v>
      </c>
      <c r="K96" s="72">
        <f t="shared" si="1"/>
        <v>0</v>
      </c>
      <c r="L96" s="72">
        <f t="shared" si="2"/>
        <v>0</v>
      </c>
    </row>
    <row r="97" spans="2:12" ht="14.5">
      <c r="B97" s="2" t="s">
        <v>195</v>
      </c>
      <c r="C97" s="117" t="s">
        <v>328</v>
      </c>
      <c r="D97" s="116"/>
      <c r="E97" s="44">
        <v>68</v>
      </c>
      <c r="F97" s="45">
        <v>59</v>
      </c>
      <c r="G97" s="1">
        <v>6</v>
      </c>
      <c r="H97" s="32"/>
      <c r="I97" s="51">
        <f t="shared" si="13"/>
        <v>0</v>
      </c>
      <c r="K97" s="72">
        <f t="shared" si="1"/>
        <v>0</v>
      </c>
      <c r="L97" s="72">
        <f t="shared" si="2"/>
        <v>0</v>
      </c>
    </row>
    <row r="98" spans="2:12" s="12" customFormat="1" ht="14.5">
      <c r="B98" s="12" t="s">
        <v>237</v>
      </c>
      <c r="C98" s="117" t="s">
        <v>224</v>
      </c>
      <c r="D98" s="116"/>
      <c r="E98" s="44">
        <v>68</v>
      </c>
      <c r="F98" s="45">
        <v>60</v>
      </c>
      <c r="G98" s="1">
        <v>6</v>
      </c>
      <c r="H98" s="32"/>
      <c r="I98" s="51">
        <f t="shared" si="13"/>
        <v>0</v>
      </c>
      <c r="J98" s="68"/>
      <c r="K98" s="72">
        <f t="shared" si="1"/>
        <v>0</v>
      </c>
      <c r="L98" s="72">
        <f t="shared" si="2"/>
        <v>0</v>
      </c>
    </row>
    <row r="99" spans="2:12" s="12" customFormat="1" ht="14.5">
      <c r="B99" s="12" t="s">
        <v>115</v>
      </c>
      <c r="C99" s="115" t="s">
        <v>339</v>
      </c>
      <c r="D99" s="147"/>
      <c r="E99" s="44">
        <v>70</v>
      </c>
      <c r="F99" s="45">
        <v>60</v>
      </c>
      <c r="G99" s="1">
        <v>6</v>
      </c>
      <c r="H99" s="32"/>
      <c r="I99" s="51">
        <f>F99*G99*H99</f>
        <v>0</v>
      </c>
      <c r="J99" s="68"/>
      <c r="K99" s="72">
        <f>H99*E99*G99</f>
        <v>0</v>
      </c>
      <c r="L99" s="72">
        <f>H99*G99*F99</f>
        <v>0</v>
      </c>
    </row>
    <row r="100" spans="2:12" s="12" customFormat="1" ht="14.5">
      <c r="B100" s="12" t="s">
        <v>238</v>
      </c>
      <c r="C100" s="117" t="s">
        <v>211</v>
      </c>
      <c r="D100" s="116"/>
      <c r="E100" s="44">
        <v>77</v>
      </c>
      <c r="F100" s="45">
        <v>62</v>
      </c>
      <c r="G100" s="1">
        <v>6</v>
      </c>
      <c r="H100" s="32"/>
      <c r="I100" s="51">
        <f t="shared" ref="I100" si="14">F100*G100*H100</f>
        <v>0</v>
      </c>
      <c r="J100" s="68"/>
      <c r="K100" s="72">
        <f t="shared" si="1"/>
        <v>0</v>
      </c>
      <c r="L100" s="72">
        <f t="shared" si="2"/>
        <v>0</v>
      </c>
    </row>
    <row r="101" spans="2:12" ht="14.5">
      <c r="B101" s="2" t="s">
        <v>134</v>
      </c>
      <c r="C101" s="117" t="s">
        <v>329</v>
      </c>
      <c r="D101" s="116"/>
      <c r="E101" s="44">
        <v>77</v>
      </c>
      <c r="F101" s="45">
        <v>62</v>
      </c>
      <c r="G101" s="1">
        <v>6</v>
      </c>
      <c r="H101" s="32"/>
      <c r="I101" s="51">
        <f t="shared" si="10"/>
        <v>0</v>
      </c>
      <c r="K101" s="72">
        <f t="shared" si="1"/>
        <v>0</v>
      </c>
      <c r="L101" s="72">
        <f t="shared" si="2"/>
        <v>0</v>
      </c>
    </row>
    <row r="102" spans="2:12" s="12" customFormat="1" ht="14.5">
      <c r="B102" s="12" t="s">
        <v>266</v>
      </c>
      <c r="C102" s="117" t="s">
        <v>330</v>
      </c>
      <c r="D102" s="116"/>
      <c r="E102" s="44">
        <v>83</v>
      </c>
      <c r="F102" s="45">
        <v>69</v>
      </c>
      <c r="G102" s="1">
        <v>6</v>
      </c>
      <c r="H102" s="32"/>
      <c r="I102" s="51">
        <f t="shared" si="10"/>
        <v>0</v>
      </c>
      <c r="J102" s="68"/>
      <c r="K102" s="72">
        <f t="shared" si="1"/>
        <v>0</v>
      </c>
      <c r="L102" s="72">
        <f t="shared" si="2"/>
        <v>0</v>
      </c>
    </row>
    <row r="103" spans="2:12" s="12" customFormat="1" ht="14.5">
      <c r="B103" s="12" t="s">
        <v>116</v>
      </c>
      <c r="C103" s="117" t="s">
        <v>338</v>
      </c>
      <c r="D103" s="116"/>
      <c r="E103" s="44">
        <v>91</v>
      </c>
      <c r="F103" s="45">
        <v>73</v>
      </c>
      <c r="G103" s="1">
        <v>6</v>
      </c>
      <c r="H103" s="32"/>
      <c r="I103" s="51">
        <f t="shared" si="10"/>
        <v>0</v>
      </c>
      <c r="J103" s="68"/>
      <c r="K103" s="72">
        <f t="shared" ref="K103:K187" si="15">H103*E103*G103</f>
        <v>0</v>
      </c>
      <c r="L103" s="72">
        <f t="shared" ref="L103:L187" si="16">H103*G103*F103</f>
        <v>0</v>
      </c>
    </row>
    <row r="104" spans="2:12" s="12" customFormat="1" ht="14.5">
      <c r="B104" s="12" t="s">
        <v>239</v>
      </c>
      <c r="C104" s="117" t="s">
        <v>331</v>
      </c>
      <c r="D104" s="116"/>
      <c r="E104" s="44">
        <v>92</v>
      </c>
      <c r="F104" s="45">
        <v>75</v>
      </c>
      <c r="G104" s="1">
        <v>6</v>
      </c>
      <c r="H104" s="32"/>
      <c r="I104" s="51">
        <f t="shared" ref="I104" si="17">F104*G104*H104</f>
        <v>0</v>
      </c>
      <c r="J104" s="68"/>
      <c r="K104" s="72">
        <f t="shared" si="15"/>
        <v>0</v>
      </c>
      <c r="L104" s="72">
        <f t="shared" si="16"/>
        <v>0</v>
      </c>
    </row>
    <row r="105" spans="2:12" s="12" customFormat="1" ht="14.5">
      <c r="C105" s="94" t="s">
        <v>291</v>
      </c>
      <c r="D105" s="95"/>
      <c r="E105" s="44">
        <v>100</v>
      </c>
      <c r="F105" s="45">
        <v>76</v>
      </c>
      <c r="G105" s="1">
        <v>6</v>
      </c>
      <c r="H105" s="32"/>
      <c r="I105" s="51">
        <f>F105*G105*H105</f>
        <v>0</v>
      </c>
      <c r="J105" s="68"/>
      <c r="K105" s="72">
        <f>H105*E105*G105</f>
        <v>0</v>
      </c>
      <c r="L105" s="72">
        <f>H105*G105*F105</f>
        <v>0</v>
      </c>
    </row>
    <row r="106" spans="2:12" s="12" customFormat="1" ht="14.5">
      <c r="B106" s="12" t="s">
        <v>117</v>
      </c>
      <c r="C106" s="117" t="s">
        <v>108</v>
      </c>
      <c r="D106" s="116"/>
      <c r="E106" s="44">
        <v>97</v>
      </c>
      <c r="F106" s="45">
        <v>78</v>
      </c>
      <c r="G106" s="1">
        <v>6</v>
      </c>
      <c r="H106" s="32"/>
      <c r="I106" s="51">
        <f t="shared" si="10"/>
        <v>0</v>
      </c>
      <c r="J106" s="68"/>
      <c r="K106" s="72">
        <f t="shared" si="15"/>
        <v>0</v>
      </c>
      <c r="L106" s="72">
        <f t="shared" si="16"/>
        <v>0</v>
      </c>
    </row>
    <row r="107" spans="2:12" ht="14.5">
      <c r="B107" s="2" t="s">
        <v>82</v>
      </c>
      <c r="C107" s="117" t="s">
        <v>83</v>
      </c>
      <c r="D107" s="116"/>
      <c r="E107" s="44">
        <v>98</v>
      </c>
      <c r="F107" s="45">
        <v>79</v>
      </c>
      <c r="G107" s="1">
        <v>6</v>
      </c>
      <c r="H107" s="32"/>
      <c r="I107" s="51">
        <f t="shared" si="10"/>
        <v>0</v>
      </c>
      <c r="K107" s="72">
        <f t="shared" si="15"/>
        <v>0</v>
      </c>
      <c r="L107" s="72">
        <f t="shared" si="16"/>
        <v>0</v>
      </c>
    </row>
    <row r="108" spans="2:12" s="12" customFormat="1" ht="14.5">
      <c r="B108" s="12" t="s">
        <v>118</v>
      </c>
      <c r="C108" s="117" t="s">
        <v>104</v>
      </c>
      <c r="D108" s="116"/>
      <c r="E108" s="44">
        <v>100</v>
      </c>
      <c r="F108" s="45">
        <v>80</v>
      </c>
      <c r="G108" s="1">
        <v>6</v>
      </c>
      <c r="H108" s="32"/>
      <c r="I108" s="51">
        <f t="shared" si="10"/>
        <v>0</v>
      </c>
      <c r="J108" s="68"/>
      <c r="K108" s="72">
        <f t="shared" si="15"/>
        <v>0</v>
      </c>
      <c r="L108" s="72">
        <f t="shared" si="16"/>
        <v>0</v>
      </c>
    </row>
    <row r="109" spans="2:12" s="12" customFormat="1" ht="14.5">
      <c r="C109" s="94" t="s">
        <v>290</v>
      </c>
      <c r="D109" s="95"/>
      <c r="E109" s="44">
        <v>105</v>
      </c>
      <c r="F109" s="45">
        <v>85</v>
      </c>
      <c r="G109" s="1">
        <v>6</v>
      </c>
      <c r="H109" s="32"/>
      <c r="I109" s="51">
        <f t="shared" si="10"/>
        <v>0</v>
      </c>
      <c r="J109" s="68"/>
      <c r="K109" s="72">
        <f t="shared" si="15"/>
        <v>0</v>
      </c>
      <c r="L109" s="72">
        <f t="shared" si="16"/>
        <v>0</v>
      </c>
    </row>
    <row r="110" spans="2:12" s="12" customFormat="1" ht="14.5">
      <c r="C110" s="94" t="s">
        <v>289</v>
      </c>
      <c r="D110" s="95"/>
      <c r="E110" s="44">
        <v>110</v>
      </c>
      <c r="F110" s="45">
        <v>88</v>
      </c>
      <c r="G110" s="1">
        <v>6</v>
      </c>
      <c r="H110" s="32"/>
      <c r="I110" s="51">
        <f t="shared" si="10"/>
        <v>0</v>
      </c>
      <c r="J110" s="68"/>
      <c r="K110" s="72">
        <f t="shared" si="15"/>
        <v>0</v>
      </c>
      <c r="L110" s="72">
        <f t="shared" si="16"/>
        <v>0</v>
      </c>
    </row>
    <row r="111" spans="2:12" s="12" customFormat="1" ht="14.5">
      <c r="C111" s="117" t="s">
        <v>332</v>
      </c>
      <c r="D111" s="116"/>
      <c r="E111" s="44">
        <v>130</v>
      </c>
      <c r="F111" s="45">
        <v>90</v>
      </c>
      <c r="G111" s="1">
        <v>6</v>
      </c>
      <c r="H111" s="32"/>
      <c r="I111" s="51">
        <f t="shared" si="10"/>
        <v>0</v>
      </c>
      <c r="J111" s="68"/>
      <c r="K111" s="72">
        <f t="shared" si="15"/>
        <v>0</v>
      </c>
      <c r="L111" s="72">
        <f t="shared" si="16"/>
        <v>0</v>
      </c>
    </row>
    <row r="112" spans="2:12" ht="14.5">
      <c r="B112" s="2" t="s">
        <v>150</v>
      </c>
      <c r="C112" s="117" t="s">
        <v>337</v>
      </c>
      <c r="D112" s="116"/>
      <c r="E112" s="44">
        <v>112</v>
      </c>
      <c r="F112" s="45">
        <v>90</v>
      </c>
      <c r="G112" s="1">
        <v>6</v>
      </c>
      <c r="H112" s="32"/>
      <c r="I112" s="51">
        <f t="shared" si="10"/>
        <v>0</v>
      </c>
      <c r="K112" s="72">
        <f t="shared" si="15"/>
        <v>0</v>
      </c>
      <c r="L112" s="72">
        <f t="shared" si="16"/>
        <v>0</v>
      </c>
    </row>
    <row r="113" spans="2:12" s="12" customFormat="1" ht="14.5">
      <c r="C113" s="117" t="s">
        <v>367</v>
      </c>
      <c r="D113" s="116"/>
      <c r="E113" s="44">
        <v>128</v>
      </c>
      <c r="F113" s="45">
        <v>99</v>
      </c>
      <c r="G113" s="1">
        <v>6</v>
      </c>
      <c r="H113" s="32"/>
      <c r="I113" s="51">
        <f t="shared" si="10"/>
        <v>0</v>
      </c>
      <c r="J113" s="68"/>
      <c r="K113" s="72">
        <f t="shared" si="15"/>
        <v>0</v>
      </c>
      <c r="L113" s="72">
        <f t="shared" si="16"/>
        <v>0</v>
      </c>
    </row>
    <row r="114" spans="2:12" ht="14.5">
      <c r="B114" s="2" t="s">
        <v>97</v>
      </c>
      <c r="C114" s="117" t="s">
        <v>98</v>
      </c>
      <c r="D114" s="116"/>
      <c r="E114" s="44">
        <v>137</v>
      </c>
      <c r="F114" s="45">
        <v>110</v>
      </c>
      <c r="G114" s="1">
        <v>6</v>
      </c>
      <c r="H114" s="32"/>
      <c r="I114" s="51">
        <f>F114*G114*H114</f>
        <v>0</v>
      </c>
      <c r="K114" s="72">
        <f t="shared" si="15"/>
        <v>0</v>
      </c>
      <c r="L114" s="72">
        <f t="shared" si="16"/>
        <v>0</v>
      </c>
    </row>
    <row r="115" spans="2:12" ht="14.5">
      <c r="B115" s="2" t="s">
        <v>240</v>
      </c>
      <c r="C115" s="117" t="s">
        <v>310</v>
      </c>
      <c r="D115" s="116"/>
      <c r="E115" s="44">
        <v>138</v>
      </c>
      <c r="F115" s="45">
        <v>110</v>
      </c>
      <c r="G115" s="1">
        <v>6</v>
      </c>
      <c r="H115" s="32"/>
      <c r="I115" s="51">
        <f>F115*G115*H115</f>
        <v>0</v>
      </c>
      <c r="K115" s="72">
        <f t="shared" si="15"/>
        <v>0</v>
      </c>
      <c r="L115" s="72">
        <f t="shared" si="16"/>
        <v>0</v>
      </c>
    </row>
    <row r="116" spans="2:12" s="12" customFormat="1" ht="14.5">
      <c r="B116" s="12" t="s">
        <v>119</v>
      </c>
      <c r="C116" s="117" t="s">
        <v>362</v>
      </c>
      <c r="D116" s="116"/>
      <c r="E116" s="44">
        <v>147</v>
      </c>
      <c r="F116" s="45">
        <v>118</v>
      </c>
      <c r="G116" s="1">
        <v>6</v>
      </c>
      <c r="H116" s="32"/>
      <c r="I116" s="51">
        <f>F116*G116*H116</f>
        <v>0</v>
      </c>
      <c r="J116" s="68"/>
      <c r="K116" s="72">
        <f t="shared" si="15"/>
        <v>0</v>
      </c>
      <c r="L116" s="72">
        <f t="shared" si="16"/>
        <v>0</v>
      </c>
    </row>
    <row r="117" spans="2:12" s="12" customFormat="1" ht="14.5">
      <c r="C117" s="94" t="s">
        <v>292</v>
      </c>
      <c r="D117" s="95"/>
      <c r="E117" s="44">
        <v>155</v>
      </c>
      <c r="F117" s="45">
        <v>125</v>
      </c>
      <c r="G117" s="1">
        <v>6</v>
      </c>
      <c r="H117" s="32"/>
      <c r="I117" s="51">
        <f>F117*G117*H117</f>
        <v>0</v>
      </c>
      <c r="J117" s="68"/>
      <c r="K117" s="72">
        <f t="shared" si="15"/>
        <v>0</v>
      </c>
      <c r="L117" s="72">
        <f t="shared" si="16"/>
        <v>0</v>
      </c>
    </row>
    <row r="118" spans="2:12" ht="14.5">
      <c r="B118" s="2" t="s">
        <v>131</v>
      </c>
      <c r="C118" s="117" t="s">
        <v>125</v>
      </c>
      <c r="D118" s="116"/>
      <c r="E118" s="44">
        <v>157</v>
      </c>
      <c r="F118" s="45">
        <v>126</v>
      </c>
      <c r="G118" s="1">
        <v>6</v>
      </c>
      <c r="H118" s="32"/>
      <c r="I118" s="51">
        <f>F118*G118*H118</f>
        <v>0</v>
      </c>
      <c r="K118" s="72">
        <f t="shared" si="15"/>
        <v>0</v>
      </c>
      <c r="L118" s="72">
        <f t="shared" si="16"/>
        <v>0</v>
      </c>
    </row>
    <row r="119" spans="2:12" s="12" customFormat="1" ht="14.5">
      <c r="B119" s="12" t="s">
        <v>241</v>
      </c>
      <c r="C119" s="117" t="s">
        <v>208</v>
      </c>
      <c r="D119" s="116"/>
      <c r="E119" s="44">
        <v>162</v>
      </c>
      <c r="F119" s="45">
        <v>130</v>
      </c>
      <c r="G119" s="1">
        <v>6</v>
      </c>
      <c r="H119" s="32"/>
      <c r="I119" s="51">
        <f t="shared" ref="I119" si="18">F119*G119*H119</f>
        <v>0</v>
      </c>
      <c r="J119" s="68"/>
      <c r="K119" s="72">
        <f t="shared" si="15"/>
        <v>0</v>
      </c>
      <c r="L119" s="72">
        <f t="shared" si="16"/>
        <v>0</v>
      </c>
    </row>
    <row r="120" spans="2:12" ht="14.5">
      <c r="B120" s="2" t="s">
        <v>242</v>
      </c>
      <c r="C120" s="117" t="s">
        <v>336</v>
      </c>
      <c r="D120" s="116"/>
      <c r="E120" s="44">
        <v>150</v>
      </c>
      <c r="F120" s="45">
        <v>140</v>
      </c>
      <c r="G120" s="1">
        <v>6</v>
      </c>
      <c r="H120" s="32"/>
      <c r="I120" s="51">
        <f>F120*G120*H120</f>
        <v>0</v>
      </c>
      <c r="K120" s="72">
        <f t="shared" si="15"/>
        <v>0</v>
      </c>
      <c r="L120" s="72">
        <f t="shared" si="16"/>
        <v>0</v>
      </c>
    </row>
    <row r="121" spans="2:12" s="12" customFormat="1" ht="14.5">
      <c r="C121" s="94" t="s">
        <v>293</v>
      </c>
      <c r="D121" s="95"/>
      <c r="E121" s="44">
        <v>175</v>
      </c>
      <c r="F121" s="45">
        <v>142</v>
      </c>
      <c r="G121" s="1">
        <v>6</v>
      </c>
      <c r="H121" s="32"/>
      <c r="I121" s="51">
        <f>F121*G121*H121</f>
        <v>0</v>
      </c>
      <c r="J121" s="68"/>
      <c r="K121" s="72">
        <f t="shared" si="15"/>
        <v>0</v>
      </c>
      <c r="L121" s="72">
        <f t="shared" si="16"/>
        <v>0</v>
      </c>
    </row>
    <row r="122" spans="2:12" s="12" customFormat="1" ht="14.5">
      <c r="B122" s="12" t="s">
        <v>192</v>
      </c>
      <c r="C122" s="117" t="s">
        <v>152</v>
      </c>
      <c r="D122" s="116"/>
      <c r="E122" s="44">
        <v>180</v>
      </c>
      <c r="F122" s="45">
        <v>145</v>
      </c>
      <c r="G122" s="1">
        <v>3</v>
      </c>
      <c r="H122" s="32"/>
      <c r="I122" s="51">
        <f t="shared" si="10"/>
        <v>0</v>
      </c>
      <c r="J122" s="68"/>
      <c r="K122" s="72">
        <f t="shared" si="15"/>
        <v>0</v>
      </c>
      <c r="L122" s="72">
        <f t="shared" si="16"/>
        <v>0</v>
      </c>
    </row>
    <row r="123" spans="2:12" ht="14.5">
      <c r="B123" s="2" t="s">
        <v>66</v>
      </c>
      <c r="C123" s="117" t="s">
        <v>123</v>
      </c>
      <c r="D123" s="116"/>
      <c r="E123" s="44">
        <v>202</v>
      </c>
      <c r="F123" s="45">
        <v>165</v>
      </c>
      <c r="G123" s="1">
        <v>3</v>
      </c>
      <c r="H123" s="32"/>
      <c r="I123" s="51">
        <f t="shared" si="10"/>
        <v>0</v>
      </c>
      <c r="K123" s="72">
        <f t="shared" si="15"/>
        <v>0</v>
      </c>
      <c r="L123" s="72">
        <f t="shared" si="16"/>
        <v>0</v>
      </c>
    </row>
    <row r="124" spans="2:12" s="12" customFormat="1" ht="14.5">
      <c r="B124" s="12" t="s">
        <v>267</v>
      </c>
      <c r="C124" s="117" t="s">
        <v>257</v>
      </c>
      <c r="D124" s="116"/>
      <c r="E124" s="44">
        <v>205</v>
      </c>
      <c r="F124" s="45">
        <v>165</v>
      </c>
      <c r="G124" s="1">
        <v>3</v>
      </c>
      <c r="H124" s="32"/>
      <c r="I124" s="51">
        <f t="shared" si="10"/>
        <v>0</v>
      </c>
      <c r="J124" s="68"/>
      <c r="K124" s="72">
        <f t="shared" si="15"/>
        <v>0</v>
      </c>
      <c r="L124" s="72">
        <f t="shared" si="16"/>
        <v>0</v>
      </c>
    </row>
    <row r="125" spans="2:12" s="12" customFormat="1" ht="14.5">
      <c r="C125" s="117" t="s">
        <v>333</v>
      </c>
      <c r="D125" s="116"/>
      <c r="E125" s="44">
        <v>210</v>
      </c>
      <c r="F125" s="45">
        <v>170</v>
      </c>
      <c r="G125" s="1">
        <v>3</v>
      </c>
      <c r="H125" s="32"/>
      <c r="I125" s="51">
        <f t="shared" si="10"/>
        <v>0</v>
      </c>
      <c r="J125" s="68"/>
      <c r="K125" s="72">
        <f t="shared" si="15"/>
        <v>0</v>
      </c>
      <c r="L125" s="72">
        <f t="shared" si="16"/>
        <v>0</v>
      </c>
    </row>
    <row r="126" spans="2:12" ht="14.5">
      <c r="B126" s="2" t="s">
        <v>268</v>
      </c>
      <c r="C126" s="117" t="s">
        <v>198</v>
      </c>
      <c r="D126" s="116"/>
      <c r="E126" s="44">
        <v>225</v>
      </c>
      <c r="F126" s="45">
        <v>185</v>
      </c>
      <c r="G126" s="1">
        <v>3</v>
      </c>
      <c r="H126" s="32"/>
      <c r="I126" s="51">
        <f>F126*G126*H126</f>
        <v>0</v>
      </c>
      <c r="K126" s="72">
        <f t="shared" si="15"/>
        <v>0</v>
      </c>
      <c r="L126" s="72">
        <f t="shared" si="16"/>
        <v>0</v>
      </c>
    </row>
    <row r="127" spans="2:12" ht="14.5">
      <c r="B127" s="2" t="s">
        <v>67</v>
      </c>
      <c r="C127" s="117" t="s">
        <v>12</v>
      </c>
      <c r="D127" s="116"/>
      <c r="E127" s="44">
        <v>230</v>
      </c>
      <c r="F127" s="45">
        <v>188</v>
      </c>
      <c r="G127" s="1">
        <v>3</v>
      </c>
      <c r="H127" s="32"/>
      <c r="I127" s="51">
        <f t="shared" si="10"/>
        <v>0</v>
      </c>
      <c r="K127" s="72">
        <f t="shared" si="15"/>
        <v>0</v>
      </c>
      <c r="L127" s="72">
        <f t="shared" si="16"/>
        <v>0</v>
      </c>
    </row>
    <row r="128" spans="2:12" ht="14.5">
      <c r="B128" s="55" t="s">
        <v>182</v>
      </c>
      <c r="C128" s="117" t="s">
        <v>153</v>
      </c>
      <c r="D128" s="116"/>
      <c r="E128" s="44">
        <v>310</v>
      </c>
      <c r="F128" s="45">
        <v>250</v>
      </c>
      <c r="G128" s="1">
        <v>3</v>
      </c>
      <c r="H128" s="32"/>
      <c r="I128" s="51">
        <f>F128*G128*H128</f>
        <v>0</v>
      </c>
      <c r="K128" s="72">
        <f>H128*E128*G128</f>
        <v>0</v>
      </c>
      <c r="L128" s="72">
        <f>H128*G128*F128</f>
        <v>0</v>
      </c>
    </row>
    <row r="129" spans="2:12" ht="14.5">
      <c r="B129" s="2" t="s">
        <v>70</v>
      </c>
      <c r="C129" s="117" t="s">
        <v>334</v>
      </c>
      <c r="D129" s="116"/>
      <c r="E129" s="44">
        <v>310</v>
      </c>
      <c r="F129" s="45">
        <v>260</v>
      </c>
      <c r="G129" s="1">
        <v>3</v>
      </c>
      <c r="H129" s="32"/>
      <c r="I129" s="51">
        <f t="shared" si="10"/>
        <v>0</v>
      </c>
      <c r="K129" s="72">
        <f t="shared" si="15"/>
        <v>0</v>
      </c>
      <c r="L129" s="72">
        <f t="shared" si="16"/>
        <v>0</v>
      </c>
    </row>
    <row r="130" spans="2:12" ht="14.5">
      <c r="B130" s="2" t="s">
        <v>69</v>
      </c>
      <c r="C130" s="117" t="s">
        <v>17</v>
      </c>
      <c r="D130" s="116"/>
      <c r="E130" s="44">
        <v>330</v>
      </c>
      <c r="F130" s="45">
        <v>262</v>
      </c>
      <c r="G130" s="1">
        <v>3</v>
      </c>
      <c r="H130" s="32"/>
      <c r="I130" s="51">
        <f t="shared" si="10"/>
        <v>0</v>
      </c>
      <c r="K130" s="72">
        <f t="shared" si="15"/>
        <v>0</v>
      </c>
      <c r="L130" s="72">
        <f t="shared" si="16"/>
        <v>0</v>
      </c>
    </row>
    <row r="131" spans="2:12" s="12" customFormat="1" ht="14.5">
      <c r="C131" s="94" t="s">
        <v>294</v>
      </c>
      <c r="D131" s="95"/>
      <c r="E131" s="44">
        <v>340</v>
      </c>
      <c r="F131" s="45">
        <v>270</v>
      </c>
      <c r="G131" s="1">
        <v>3</v>
      </c>
      <c r="H131" s="32"/>
      <c r="I131" s="51">
        <f t="shared" si="10"/>
        <v>0</v>
      </c>
      <c r="J131" s="68"/>
      <c r="K131" s="72">
        <f t="shared" si="15"/>
        <v>0</v>
      </c>
      <c r="L131" s="72">
        <f t="shared" si="16"/>
        <v>0</v>
      </c>
    </row>
    <row r="132" spans="2:12" ht="14.5">
      <c r="B132" s="2" t="s">
        <v>68</v>
      </c>
      <c r="C132" s="117" t="s">
        <v>335</v>
      </c>
      <c r="D132" s="116"/>
      <c r="E132" s="44">
        <v>350</v>
      </c>
      <c r="F132" s="45">
        <v>295</v>
      </c>
      <c r="G132" s="1">
        <v>3</v>
      </c>
      <c r="H132" s="32"/>
      <c r="I132" s="51">
        <f>F132*G132*H132</f>
        <v>0</v>
      </c>
      <c r="K132" s="72">
        <f>H132*E132*G132</f>
        <v>0</v>
      </c>
      <c r="L132" s="72">
        <f>H132*G132*F132</f>
        <v>0</v>
      </c>
    </row>
    <row r="133" spans="2:12" ht="14.5">
      <c r="B133" s="2" t="s">
        <v>269</v>
      </c>
      <c r="C133" s="117" t="s">
        <v>258</v>
      </c>
      <c r="D133" s="116"/>
      <c r="E133" s="44">
        <v>445</v>
      </c>
      <c r="F133" s="45">
        <v>365</v>
      </c>
      <c r="G133" s="1">
        <v>3</v>
      </c>
      <c r="H133" s="32"/>
      <c r="I133" s="51">
        <f>F133*G133*H133</f>
        <v>0</v>
      </c>
      <c r="K133" s="72">
        <f t="shared" si="15"/>
        <v>0</v>
      </c>
      <c r="L133" s="72">
        <f t="shared" si="16"/>
        <v>0</v>
      </c>
    </row>
    <row r="134" spans="2:12" s="12" customFormat="1" ht="15" thickBot="1">
      <c r="C134" s="99" t="s">
        <v>306</v>
      </c>
      <c r="D134" s="109"/>
      <c r="E134" s="101">
        <v>750</v>
      </c>
      <c r="F134" s="102">
        <v>620</v>
      </c>
      <c r="G134" s="85">
        <v>3</v>
      </c>
      <c r="H134" s="86"/>
      <c r="I134" s="103">
        <f>F134*G134*H134</f>
        <v>0</v>
      </c>
      <c r="J134" s="104"/>
      <c r="K134" s="72">
        <f t="shared" si="15"/>
        <v>0</v>
      </c>
      <c r="L134" s="72">
        <f t="shared" si="16"/>
        <v>0</v>
      </c>
    </row>
    <row r="135" spans="2:12" ht="34.5" customHeight="1" thickBot="1">
      <c r="C135" s="111" t="s">
        <v>36</v>
      </c>
      <c r="D135" s="112"/>
      <c r="E135" s="112"/>
      <c r="F135" s="112"/>
      <c r="G135" s="112"/>
      <c r="H135" s="112"/>
      <c r="I135" s="113"/>
      <c r="K135" s="72">
        <f t="shared" si="15"/>
        <v>0</v>
      </c>
      <c r="L135" s="72">
        <f t="shared" si="16"/>
        <v>0</v>
      </c>
    </row>
    <row r="136" spans="2:12" s="12" customFormat="1" ht="14.5">
      <c r="B136" s="12" t="s">
        <v>165</v>
      </c>
      <c r="C136" s="117" t="s">
        <v>166</v>
      </c>
      <c r="D136" s="116"/>
      <c r="E136" s="3">
        <v>28</v>
      </c>
      <c r="F136" s="19">
        <v>21</v>
      </c>
      <c r="G136" s="1">
        <v>6</v>
      </c>
      <c r="H136" s="32"/>
      <c r="I136" s="51">
        <f>F136*G136*H136</f>
        <v>0</v>
      </c>
      <c r="J136" s="68"/>
      <c r="K136" s="72">
        <f t="shared" si="15"/>
        <v>0</v>
      </c>
      <c r="L136" s="72">
        <f t="shared" si="16"/>
        <v>0</v>
      </c>
    </row>
    <row r="137" spans="2:12" s="12" customFormat="1" ht="14.5">
      <c r="C137" s="117" t="s">
        <v>340</v>
      </c>
      <c r="D137" s="116"/>
      <c r="E137" s="3">
        <v>44</v>
      </c>
      <c r="F137" s="19">
        <v>38</v>
      </c>
      <c r="G137" s="1">
        <v>6</v>
      </c>
      <c r="H137" s="32"/>
      <c r="I137" s="51">
        <f>F137*G137*H137</f>
        <v>0</v>
      </c>
      <c r="J137" s="68"/>
      <c r="K137" s="72">
        <f t="shared" si="15"/>
        <v>0</v>
      </c>
      <c r="L137" s="72">
        <f t="shared" si="16"/>
        <v>0</v>
      </c>
    </row>
    <row r="138" spans="2:12" s="12" customFormat="1" ht="14.5">
      <c r="B138" s="12" t="s">
        <v>167</v>
      </c>
      <c r="C138" s="117" t="s">
        <v>156</v>
      </c>
      <c r="D138" s="116"/>
      <c r="E138" s="3">
        <v>47</v>
      </c>
      <c r="F138" s="19">
        <v>39</v>
      </c>
      <c r="G138" s="1">
        <v>6</v>
      </c>
      <c r="H138" s="32"/>
      <c r="I138" s="51">
        <f>F138*G138*H138</f>
        <v>0</v>
      </c>
      <c r="J138" s="68"/>
      <c r="K138" s="72">
        <f t="shared" si="15"/>
        <v>0</v>
      </c>
      <c r="L138" s="72">
        <f t="shared" si="16"/>
        <v>0</v>
      </c>
    </row>
    <row r="139" spans="2:12" ht="14.5">
      <c r="B139" s="2" t="s">
        <v>93</v>
      </c>
      <c r="C139" s="117" t="s">
        <v>94</v>
      </c>
      <c r="D139" s="116"/>
      <c r="E139" s="3">
        <v>52</v>
      </c>
      <c r="F139" s="19">
        <v>42</v>
      </c>
      <c r="G139" s="1">
        <v>6</v>
      </c>
      <c r="H139" s="32"/>
      <c r="I139" s="51">
        <f t="shared" ref="I139:I156" si="19">F139*G139*H139</f>
        <v>0</v>
      </c>
      <c r="K139" s="72">
        <f t="shared" si="15"/>
        <v>0</v>
      </c>
      <c r="L139" s="72">
        <f t="shared" si="16"/>
        <v>0</v>
      </c>
    </row>
    <row r="140" spans="2:12" s="12" customFormat="1" ht="14.5">
      <c r="B140" s="12" t="s">
        <v>243</v>
      </c>
      <c r="C140" s="117" t="s">
        <v>341</v>
      </c>
      <c r="D140" s="116"/>
      <c r="E140" s="3">
        <v>50</v>
      </c>
      <c r="F140" s="19">
        <v>43</v>
      </c>
      <c r="G140" s="1">
        <v>6</v>
      </c>
      <c r="H140" s="32"/>
      <c r="I140" s="51">
        <f>F140*G140*H140</f>
        <v>0</v>
      </c>
      <c r="J140" s="68"/>
      <c r="K140" s="72">
        <f>H140*E140*G140</f>
        <v>0</v>
      </c>
      <c r="L140" s="72">
        <f>H140*G140*F140</f>
        <v>0</v>
      </c>
    </row>
    <row r="141" spans="2:12" ht="14.5">
      <c r="B141" s="2" t="s">
        <v>179</v>
      </c>
      <c r="C141" s="117" t="s">
        <v>155</v>
      </c>
      <c r="D141" s="116"/>
      <c r="E141" s="3">
        <v>63</v>
      </c>
      <c r="F141" s="19">
        <v>51</v>
      </c>
      <c r="G141" s="1">
        <v>6</v>
      </c>
      <c r="H141" s="32"/>
      <c r="I141" s="51">
        <f t="shared" si="19"/>
        <v>0</v>
      </c>
      <c r="K141" s="72">
        <f t="shared" si="15"/>
        <v>0</v>
      </c>
      <c r="L141" s="72">
        <f t="shared" si="16"/>
        <v>0</v>
      </c>
    </row>
    <row r="142" spans="2:12" ht="14.5">
      <c r="B142" s="2" t="s">
        <v>180</v>
      </c>
      <c r="C142" s="117" t="s">
        <v>154</v>
      </c>
      <c r="D142" s="116"/>
      <c r="E142" s="3">
        <v>71</v>
      </c>
      <c r="F142" s="19">
        <v>60</v>
      </c>
      <c r="G142" s="1">
        <v>6</v>
      </c>
      <c r="H142" s="32"/>
      <c r="I142" s="51">
        <f t="shared" si="19"/>
        <v>0</v>
      </c>
      <c r="K142" s="72">
        <f t="shared" si="15"/>
        <v>0</v>
      </c>
      <c r="L142" s="72">
        <f t="shared" si="16"/>
        <v>0</v>
      </c>
    </row>
    <row r="143" spans="2:12" s="12" customFormat="1" ht="14.5">
      <c r="C143" s="94" t="s">
        <v>295</v>
      </c>
      <c r="D143" s="95"/>
      <c r="E143" s="3">
        <v>75</v>
      </c>
      <c r="F143" s="19">
        <v>62</v>
      </c>
      <c r="G143" s="1">
        <v>6</v>
      </c>
      <c r="H143" s="32"/>
      <c r="I143" s="51">
        <f t="shared" si="19"/>
        <v>0</v>
      </c>
      <c r="J143" s="68"/>
      <c r="K143" s="72">
        <f t="shared" si="15"/>
        <v>0</v>
      </c>
      <c r="L143" s="72">
        <f t="shared" si="16"/>
        <v>0</v>
      </c>
    </row>
    <row r="144" spans="2:12" s="12" customFormat="1" ht="14.5">
      <c r="B144" s="12" t="s">
        <v>244</v>
      </c>
      <c r="C144" s="117" t="s">
        <v>218</v>
      </c>
      <c r="D144" s="116"/>
      <c r="E144" s="3">
        <v>75</v>
      </c>
      <c r="F144" s="19">
        <v>63</v>
      </c>
      <c r="G144" s="1">
        <v>6</v>
      </c>
      <c r="H144" s="32"/>
      <c r="I144" s="51">
        <f>F144*G144*H144</f>
        <v>0</v>
      </c>
      <c r="J144" s="82"/>
      <c r="K144" s="72">
        <f t="shared" si="15"/>
        <v>0</v>
      </c>
      <c r="L144" s="72">
        <f t="shared" si="16"/>
        <v>0</v>
      </c>
    </row>
    <row r="145" spans="2:12" s="12" customFormat="1" ht="14.5">
      <c r="C145" s="94" t="s">
        <v>297</v>
      </c>
      <c r="D145" s="95"/>
      <c r="E145" s="3">
        <v>80</v>
      </c>
      <c r="F145" s="19">
        <v>65</v>
      </c>
      <c r="G145" s="1">
        <v>6</v>
      </c>
      <c r="H145" s="32"/>
      <c r="I145" s="51">
        <f>F145*G145*H145</f>
        <v>0</v>
      </c>
      <c r="J145" s="82"/>
      <c r="K145" s="72">
        <f t="shared" si="15"/>
        <v>0</v>
      </c>
      <c r="L145" s="72">
        <f t="shared" si="16"/>
        <v>0</v>
      </c>
    </row>
    <row r="146" spans="2:12" s="12" customFormat="1" ht="14.5">
      <c r="B146" s="12" t="s">
        <v>168</v>
      </c>
      <c r="C146" s="117" t="s">
        <v>342</v>
      </c>
      <c r="D146" s="116"/>
      <c r="E146" s="3">
        <v>90</v>
      </c>
      <c r="F146" s="19">
        <v>72</v>
      </c>
      <c r="G146" s="1">
        <v>6</v>
      </c>
      <c r="H146" s="32"/>
      <c r="I146" s="51">
        <f>F146*G146*H146</f>
        <v>0</v>
      </c>
      <c r="J146" s="82"/>
      <c r="K146" s="72">
        <f t="shared" si="15"/>
        <v>0</v>
      </c>
      <c r="L146" s="72">
        <f t="shared" si="16"/>
        <v>0</v>
      </c>
    </row>
    <row r="147" spans="2:12" s="12" customFormat="1" ht="14.5">
      <c r="B147" s="12" t="s">
        <v>120</v>
      </c>
      <c r="C147" s="117" t="s">
        <v>106</v>
      </c>
      <c r="D147" s="116"/>
      <c r="E147" s="3">
        <v>93</v>
      </c>
      <c r="F147" s="19">
        <v>75</v>
      </c>
      <c r="G147" s="1">
        <v>6</v>
      </c>
      <c r="H147" s="32"/>
      <c r="I147" s="51">
        <f t="shared" si="19"/>
        <v>0</v>
      </c>
      <c r="J147" s="82"/>
      <c r="K147" s="72">
        <f t="shared" si="15"/>
        <v>0</v>
      </c>
      <c r="L147" s="72">
        <f t="shared" si="16"/>
        <v>0</v>
      </c>
    </row>
    <row r="148" spans="2:12" s="12" customFormat="1" ht="14.5">
      <c r="C148" s="117" t="s">
        <v>343</v>
      </c>
      <c r="D148" s="116"/>
      <c r="E148" s="3">
        <v>110</v>
      </c>
      <c r="F148" s="19">
        <v>92</v>
      </c>
      <c r="G148" s="1">
        <v>6</v>
      </c>
      <c r="H148" s="32"/>
      <c r="I148" s="51">
        <f t="shared" si="19"/>
        <v>0</v>
      </c>
      <c r="J148" s="82"/>
      <c r="K148" s="72">
        <f t="shared" si="15"/>
        <v>0</v>
      </c>
      <c r="L148" s="72">
        <f t="shared" si="16"/>
        <v>0</v>
      </c>
    </row>
    <row r="149" spans="2:12" ht="14.5">
      <c r="B149" s="2" t="s">
        <v>74</v>
      </c>
      <c r="C149" s="117" t="s">
        <v>124</v>
      </c>
      <c r="D149" s="116"/>
      <c r="E149" s="3">
        <v>132</v>
      </c>
      <c r="F149" s="19">
        <v>106</v>
      </c>
      <c r="G149" s="1">
        <v>6</v>
      </c>
      <c r="H149" s="32"/>
      <c r="I149" s="51">
        <f t="shared" si="19"/>
        <v>0</v>
      </c>
      <c r="K149" s="72">
        <f t="shared" si="15"/>
        <v>0</v>
      </c>
      <c r="L149" s="72">
        <f t="shared" si="16"/>
        <v>0</v>
      </c>
    </row>
    <row r="150" spans="2:12" ht="14.5">
      <c r="B150" s="2" t="s">
        <v>75</v>
      </c>
      <c r="C150" s="117" t="s">
        <v>346</v>
      </c>
      <c r="D150" s="116"/>
      <c r="E150" s="3">
        <v>137</v>
      </c>
      <c r="F150" s="19">
        <v>110</v>
      </c>
      <c r="G150" s="1">
        <v>6</v>
      </c>
      <c r="H150" s="32"/>
      <c r="I150" s="51">
        <f t="shared" si="19"/>
        <v>0</v>
      </c>
      <c r="K150" s="72">
        <f t="shared" si="15"/>
        <v>0</v>
      </c>
      <c r="L150" s="72">
        <f t="shared" si="16"/>
        <v>0</v>
      </c>
    </row>
    <row r="151" spans="2:12" s="12" customFormat="1" ht="14.5">
      <c r="B151" s="12" t="s">
        <v>148</v>
      </c>
      <c r="C151" s="167" t="s">
        <v>344</v>
      </c>
      <c r="D151" s="116"/>
      <c r="E151" s="3">
        <v>137</v>
      </c>
      <c r="F151" s="19">
        <v>110</v>
      </c>
      <c r="G151" s="1">
        <v>6</v>
      </c>
      <c r="H151" s="32"/>
      <c r="I151" s="51">
        <f t="shared" si="19"/>
        <v>0</v>
      </c>
      <c r="J151" s="68"/>
      <c r="K151" s="72">
        <f t="shared" si="15"/>
        <v>0</v>
      </c>
      <c r="L151" s="72">
        <f t="shared" si="16"/>
        <v>0</v>
      </c>
    </row>
    <row r="152" spans="2:12" s="12" customFormat="1" ht="14.5">
      <c r="C152" s="94" t="s">
        <v>296</v>
      </c>
      <c r="D152" s="95"/>
      <c r="E152" s="3">
        <v>175</v>
      </c>
      <c r="F152" s="19">
        <v>135</v>
      </c>
      <c r="G152" s="1">
        <v>3</v>
      </c>
      <c r="H152" s="32"/>
      <c r="I152" s="51">
        <f t="shared" si="19"/>
        <v>0</v>
      </c>
      <c r="J152" s="68"/>
      <c r="K152" s="72">
        <f t="shared" si="15"/>
        <v>0</v>
      </c>
      <c r="L152" s="72">
        <f t="shared" si="16"/>
        <v>0</v>
      </c>
    </row>
    <row r="153" spans="2:12" s="12" customFormat="1" ht="14.5">
      <c r="C153" s="117" t="s">
        <v>298</v>
      </c>
      <c r="D153" s="116"/>
      <c r="E153" s="3">
        <v>295</v>
      </c>
      <c r="F153" s="19">
        <v>240</v>
      </c>
      <c r="G153" s="1">
        <v>3</v>
      </c>
      <c r="H153" s="32"/>
      <c r="I153" s="51">
        <f t="shared" si="19"/>
        <v>0</v>
      </c>
      <c r="J153" s="68"/>
      <c r="K153" s="72">
        <f t="shared" si="15"/>
        <v>0</v>
      </c>
      <c r="L153" s="72">
        <f t="shared" si="16"/>
        <v>0</v>
      </c>
    </row>
    <row r="154" spans="2:12" ht="14.5">
      <c r="B154" t="s">
        <v>128</v>
      </c>
      <c r="C154" s="117" t="s">
        <v>311</v>
      </c>
      <c r="D154" s="116"/>
      <c r="E154" s="3">
        <v>358</v>
      </c>
      <c r="F154" s="19">
        <v>275</v>
      </c>
      <c r="G154" s="1">
        <v>3</v>
      </c>
      <c r="H154" s="32"/>
      <c r="I154" s="51">
        <f t="shared" si="19"/>
        <v>0</v>
      </c>
      <c r="K154" s="72">
        <f t="shared" si="15"/>
        <v>0</v>
      </c>
      <c r="L154" s="72">
        <f t="shared" si="16"/>
        <v>0</v>
      </c>
    </row>
    <row r="155" spans="2:12" ht="14.5">
      <c r="B155" s="2" t="s">
        <v>76</v>
      </c>
      <c r="C155" s="117" t="s">
        <v>345</v>
      </c>
      <c r="D155" s="116"/>
      <c r="E155" s="3">
        <v>390</v>
      </c>
      <c r="F155" s="19">
        <v>312</v>
      </c>
      <c r="G155" s="1">
        <v>3</v>
      </c>
      <c r="H155" s="32"/>
      <c r="I155" s="51">
        <f t="shared" si="19"/>
        <v>0</v>
      </c>
      <c r="K155" s="72">
        <f t="shared" si="15"/>
        <v>0</v>
      </c>
      <c r="L155" s="72">
        <f t="shared" si="16"/>
        <v>0</v>
      </c>
    </row>
    <row r="156" spans="2:12" s="12" customFormat="1" ht="15" thickBot="1">
      <c r="B156" s="12" t="s">
        <v>276</v>
      </c>
      <c r="C156" s="183" t="s">
        <v>196</v>
      </c>
      <c r="D156" s="184"/>
      <c r="E156" s="88">
        <v>450</v>
      </c>
      <c r="F156" s="89">
        <v>375</v>
      </c>
      <c r="G156" s="90">
        <v>3</v>
      </c>
      <c r="H156" s="91"/>
      <c r="I156" s="92">
        <f t="shared" si="19"/>
        <v>0</v>
      </c>
      <c r="J156" s="68"/>
      <c r="K156" s="72">
        <f t="shared" si="15"/>
        <v>0</v>
      </c>
      <c r="L156" s="72">
        <f t="shared" si="16"/>
        <v>0</v>
      </c>
    </row>
    <row r="157" spans="2:12" ht="19.5" customHeight="1" thickBot="1">
      <c r="C157" s="123" t="s">
        <v>37</v>
      </c>
      <c r="D157" s="124"/>
      <c r="E157" s="124"/>
      <c r="F157" s="124"/>
      <c r="G157" s="124"/>
      <c r="H157" s="124"/>
      <c r="I157" s="125"/>
      <c r="K157" s="72">
        <f t="shared" si="15"/>
        <v>0</v>
      </c>
      <c r="L157" s="72">
        <f t="shared" si="16"/>
        <v>0</v>
      </c>
    </row>
    <row r="158" spans="2:12" s="12" customFormat="1" ht="14.5">
      <c r="B158" s="12" t="s">
        <v>171</v>
      </c>
      <c r="C158" s="185" t="s">
        <v>300</v>
      </c>
      <c r="D158" s="186"/>
      <c r="E158" s="3">
        <v>40</v>
      </c>
      <c r="F158" s="19">
        <v>33</v>
      </c>
      <c r="G158" s="1">
        <v>6</v>
      </c>
      <c r="H158" s="32"/>
      <c r="I158" s="51">
        <f>F158*G158*H158</f>
        <v>0</v>
      </c>
      <c r="J158" s="68"/>
      <c r="K158" s="72">
        <f t="shared" si="15"/>
        <v>0</v>
      </c>
      <c r="L158" s="72">
        <f t="shared" si="16"/>
        <v>0</v>
      </c>
    </row>
    <row r="159" spans="2:12" s="12" customFormat="1" ht="14.5">
      <c r="B159" s="12" t="s">
        <v>254</v>
      </c>
      <c r="C159" s="115" t="s">
        <v>347</v>
      </c>
      <c r="D159" s="116"/>
      <c r="E159" s="3">
        <v>40.5</v>
      </c>
      <c r="F159" s="19">
        <v>34</v>
      </c>
      <c r="G159" s="1">
        <v>6</v>
      </c>
      <c r="H159" s="32"/>
      <c r="I159" s="51">
        <f t="shared" ref="I159:I160" si="20">F159*G159*H159</f>
        <v>0</v>
      </c>
      <c r="J159" s="68"/>
      <c r="K159" s="72">
        <f t="shared" si="15"/>
        <v>0</v>
      </c>
      <c r="L159" s="72">
        <f t="shared" si="16"/>
        <v>0</v>
      </c>
    </row>
    <row r="160" spans="2:12" s="12" customFormat="1" ht="14.5">
      <c r="C160" s="97" t="s">
        <v>303</v>
      </c>
      <c r="D160" s="98"/>
      <c r="E160" s="3">
        <v>48</v>
      </c>
      <c r="F160" s="19">
        <v>38</v>
      </c>
      <c r="G160" s="1">
        <v>6</v>
      </c>
      <c r="H160" s="32"/>
      <c r="I160" s="51">
        <f t="shared" si="20"/>
        <v>0</v>
      </c>
      <c r="J160" s="68"/>
      <c r="K160" s="72">
        <f t="shared" si="15"/>
        <v>0</v>
      </c>
      <c r="L160" s="72">
        <f t="shared" si="16"/>
        <v>0</v>
      </c>
    </row>
    <row r="161" spans="2:15" s="12" customFormat="1" ht="14.5">
      <c r="B161" s="12" t="s">
        <v>245</v>
      </c>
      <c r="C161" s="135" t="s">
        <v>207</v>
      </c>
      <c r="D161" s="136"/>
      <c r="E161" s="3">
        <v>49</v>
      </c>
      <c r="F161" s="19">
        <v>40</v>
      </c>
      <c r="G161" s="1">
        <v>6</v>
      </c>
      <c r="H161" s="32"/>
      <c r="I161" s="51">
        <f t="shared" ref="I161" si="21">F161*G161*H161</f>
        <v>0</v>
      </c>
      <c r="J161" s="68"/>
      <c r="K161" s="72">
        <f t="shared" si="15"/>
        <v>0</v>
      </c>
      <c r="L161" s="72">
        <f t="shared" si="16"/>
        <v>0</v>
      </c>
    </row>
    <row r="162" spans="2:15" s="30" customFormat="1" ht="14.25" customHeight="1">
      <c r="B162" s="30" t="s">
        <v>138</v>
      </c>
      <c r="C162" s="167" t="s">
        <v>139</v>
      </c>
      <c r="D162" s="168"/>
      <c r="E162" s="47">
        <v>52</v>
      </c>
      <c r="F162" s="48">
        <v>42</v>
      </c>
      <c r="G162" s="49">
        <v>6</v>
      </c>
      <c r="H162" s="41"/>
      <c r="I162" s="52">
        <f t="shared" ref="I162:I175" si="22">F162*G162*H162</f>
        <v>0</v>
      </c>
      <c r="J162" s="68"/>
      <c r="K162" s="72">
        <f t="shared" si="15"/>
        <v>0</v>
      </c>
      <c r="L162" s="72">
        <f t="shared" si="16"/>
        <v>0</v>
      </c>
      <c r="M162" s="78"/>
      <c r="N162" s="78"/>
      <c r="O162" s="78"/>
    </row>
    <row r="163" spans="2:15" s="12" customFormat="1" ht="14.5">
      <c r="B163" s="12" t="s">
        <v>174</v>
      </c>
      <c r="C163" s="185" t="s">
        <v>193</v>
      </c>
      <c r="D163" s="186"/>
      <c r="E163" s="3">
        <v>55</v>
      </c>
      <c r="F163" s="19">
        <v>44</v>
      </c>
      <c r="G163" s="1">
        <v>6</v>
      </c>
      <c r="H163" s="32"/>
      <c r="I163" s="51">
        <f>F163*G163*H163</f>
        <v>0</v>
      </c>
      <c r="J163" s="68"/>
      <c r="K163" s="72">
        <f>H163*E163*G163</f>
        <v>0</v>
      </c>
      <c r="L163" s="72">
        <f>H163*G163*F163</f>
        <v>0</v>
      </c>
    </row>
    <row r="164" spans="2:15" s="12" customFormat="1" ht="14.5">
      <c r="B164" s="12" t="s">
        <v>173</v>
      </c>
      <c r="C164" s="185" t="s">
        <v>348</v>
      </c>
      <c r="D164" s="186"/>
      <c r="E164" s="3">
        <v>51</v>
      </c>
      <c r="F164" s="19">
        <v>48</v>
      </c>
      <c r="G164" s="1">
        <v>6</v>
      </c>
      <c r="H164" s="32"/>
      <c r="I164" s="51">
        <f>F164*G164*H164</f>
        <v>0</v>
      </c>
      <c r="J164" s="68"/>
      <c r="K164" s="72">
        <f t="shared" si="15"/>
        <v>0</v>
      </c>
      <c r="L164" s="72">
        <f t="shared" si="16"/>
        <v>0</v>
      </c>
    </row>
    <row r="165" spans="2:15" ht="14.5">
      <c r="B165" s="2" t="s">
        <v>99</v>
      </c>
      <c r="C165" s="135" t="s">
        <v>132</v>
      </c>
      <c r="D165" s="136"/>
      <c r="E165" s="3">
        <v>57</v>
      </c>
      <c r="F165" s="19">
        <v>46</v>
      </c>
      <c r="G165" s="1">
        <v>6</v>
      </c>
      <c r="H165" s="32"/>
      <c r="I165" s="51">
        <f t="shared" si="22"/>
        <v>0</v>
      </c>
      <c r="K165" s="72">
        <f t="shared" si="15"/>
        <v>0</v>
      </c>
      <c r="L165" s="72">
        <f t="shared" si="16"/>
        <v>0</v>
      </c>
    </row>
    <row r="166" spans="2:15" ht="14.5">
      <c r="B166" s="2" t="s">
        <v>85</v>
      </c>
      <c r="C166" s="115" t="s">
        <v>261</v>
      </c>
      <c r="D166" s="116"/>
      <c r="E166" s="3">
        <v>57</v>
      </c>
      <c r="F166" s="19">
        <v>48</v>
      </c>
      <c r="G166" s="1">
        <v>6</v>
      </c>
      <c r="H166" s="32"/>
      <c r="I166" s="51">
        <f t="shared" si="22"/>
        <v>0</v>
      </c>
      <c r="K166" s="72">
        <f t="shared" si="15"/>
        <v>0</v>
      </c>
      <c r="L166" s="72">
        <f t="shared" si="16"/>
        <v>0</v>
      </c>
    </row>
    <row r="167" spans="2:15" s="12" customFormat="1" ht="14.5">
      <c r="B167" s="55" t="s">
        <v>277</v>
      </c>
      <c r="C167" s="115" t="s">
        <v>307</v>
      </c>
      <c r="D167" s="147"/>
      <c r="E167" s="3">
        <v>68</v>
      </c>
      <c r="F167" s="19">
        <v>54</v>
      </c>
      <c r="G167" s="1">
        <v>6</v>
      </c>
      <c r="H167" s="32"/>
      <c r="I167" s="51">
        <f t="shared" si="22"/>
        <v>0</v>
      </c>
      <c r="J167" s="68"/>
      <c r="K167" s="72">
        <f t="shared" si="15"/>
        <v>0</v>
      </c>
      <c r="L167" s="72">
        <f t="shared" si="16"/>
        <v>0</v>
      </c>
    </row>
    <row r="168" spans="2:15" ht="14.5">
      <c r="B168" s="2" t="s">
        <v>246</v>
      </c>
      <c r="C168" s="117" t="s">
        <v>349</v>
      </c>
      <c r="D168" s="116"/>
      <c r="E168" s="3">
        <v>70</v>
      </c>
      <c r="F168" s="19">
        <v>58</v>
      </c>
      <c r="G168" s="1">
        <v>6</v>
      </c>
      <c r="H168" s="32"/>
      <c r="I168" s="51">
        <f t="shared" si="22"/>
        <v>0</v>
      </c>
      <c r="K168" s="72">
        <f t="shared" si="15"/>
        <v>0</v>
      </c>
      <c r="L168" s="72">
        <f t="shared" si="16"/>
        <v>0</v>
      </c>
    </row>
    <row r="169" spans="2:15" ht="14.5">
      <c r="B169" s="2" t="s">
        <v>169</v>
      </c>
      <c r="C169" s="117" t="s">
        <v>301</v>
      </c>
      <c r="D169" s="116"/>
      <c r="E169" s="44">
        <v>85</v>
      </c>
      <c r="F169" s="45">
        <v>70</v>
      </c>
      <c r="G169" s="1">
        <v>6</v>
      </c>
      <c r="H169" s="32"/>
      <c r="I169" s="51">
        <f t="shared" si="22"/>
        <v>0</v>
      </c>
      <c r="K169" s="72">
        <f t="shared" si="15"/>
        <v>0</v>
      </c>
      <c r="L169" s="72">
        <f t="shared" si="16"/>
        <v>0</v>
      </c>
    </row>
    <row r="170" spans="2:15" ht="14.5">
      <c r="B170" s="2" t="s">
        <v>170</v>
      </c>
      <c r="C170" s="117" t="s">
        <v>302</v>
      </c>
      <c r="D170" s="116"/>
      <c r="E170" s="3">
        <v>90</v>
      </c>
      <c r="F170" s="19">
        <v>72</v>
      </c>
      <c r="G170" s="1">
        <v>6</v>
      </c>
      <c r="H170" s="32"/>
      <c r="I170" s="51">
        <f>F170*G170*H170</f>
        <v>0</v>
      </c>
      <c r="K170" s="72">
        <f t="shared" si="15"/>
        <v>0</v>
      </c>
      <c r="L170" s="72">
        <f t="shared" si="16"/>
        <v>0</v>
      </c>
    </row>
    <row r="171" spans="2:15" s="12" customFormat="1" ht="14.5">
      <c r="C171" s="117" t="s">
        <v>350</v>
      </c>
      <c r="D171" s="116"/>
      <c r="E171" s="3">
        <v>110</v>
      </c>
      <c r="F171" s="19">
        <v>90</v>
      </c>
      <c r="G171" s="1">
        <v>6</v>
      </c>
      <c r="H171" s="32"/>
      <c r="I171" s="51">
        <f>F171*G171*H171</f>
        <v>0</v>
      </c>
      <c r="J171" s="68"/>
      <c r="K171" s="72">
        <f t="shared" si="15"/>
        <v>0</v>
      </c>
      <c r="L171" s="72">
        <f t="shared" si="16"/>
        <v>0</v>
      </c>
    </row>
    <row r="172" spans="2:15" ht="14.5">
      <c r="B172" s="2" t="s">
        <v>172</v>
      </c>
      <c r="C172" s="185" t="s">
        <v>299</v>
      </c>
      <c r="D172" s="186"/>
      <c r="E172" s="3">
        <v>110</v>
      </c>
      <c r="F172" s="19">
        <v>95</v>
      </c>
      <c r="G172" s="1">
        <v>6</v>
      </c>
      <c r="H172" s="32"/>
      <c r="I172" s="51">
        <f>F172*G172*H172</f>
        <v>0</v>
      </c>
      <c r="K172" s="72">
        <f>H172*E172*G172</f>
        <v>0</v>
      </c>
      <c r="L172" s="72">
        <f>H172*G172*F172</f>
        <v>0</v>
      </c>
    </row>
    <row r="173" spans="2:15" ht="14.5">
      <c r="B173" s="2" t="s">
        <v>71</v>
      </c>
      <c r="C173" s="115" t="s">
        <v>18</v>
      </c>
      <c r="D173" s="116"/>
      <c r="E173" s="3">
        <v>181</v>
      </c>
      <c r="F173" s="19">
        <v>145</v>
      </c>
      <c r="G173" s="1">
        <v>3</v>
      </c>
      <c r="H173" s="32"/>
      <c r="I173" s="51">
        <f t="shared" si="22"/>
        <v>0</v>
      </c>
      <c r="K173" s="72">
        <f t="shared" si="15"/>
        <v>0</v>
      </c>
      <c r="L173" s="72">
        <f t="shared" si="16"/>
        <v>0</v>
      </c>
    </row>
    <row r="174" spans="2:15" s="12" customFormat="1" ht="14.5">
      <c r="C174" s="115" t="s">
        <v>351</v>
      </c>
      <c r="D174" s="147"/>
      <c r="E174" s="3">
        <v>275</v>
      </c>
      <c r="F174" s="19">
        <v>240</v>
      </c>
      <c r="G174" s="1">
        <v>3</v>
      </c>
      <c r="H174" s="32"/>
      <c r="I174" s="51">
        <f t="shared" si="22"/>
        <v>0</v>
      </c>
      <c r="J174" s="68"/>
      <c r="K174" s="72">
        <f t="shared" si="15"/>
        <v>0</v>
      </c>
      <c r="L174" s="72">
        <f t="shared" si="16"/>
        <v>0</v>
      </c>
    </row>
    <row r="175" spans="2:15" ht="14.5">
      <c r="B175" s="2" t="s">
        <v>73</v>
      </c>
      <c r="C175" s="115" t="s">
        <v>32</v>
      </c>
      <c r="D175" s="116"/>
      <c r="E175" s="3">
        <v>431</v>
      </c>
      <c r="F175" s="19">
        <v>345</v>
      </c>
      <c r="G175" s="1">
        <v>3</v>
      </c>
      <c r="H175" s="32"/>
      <c r="I175" s="51">
        <f t="shared" si="22"/>
        <v>0</v>
      </c>
      <c r="K175" s="72">
        <f t="shared" si="15"/>
        <v>0</v>
      </c>
      <c r="L175" s="72">
        <f t="shared" si="16"/>
        <v>0</v>
      </c>
    </row>
    <row r="176" spans="2:15" ht="15" thickBot="1">
      <c r="B176" s="2" t="s">
        <v>72</v>
      </c>
      <c r="C176" s="115" t="s">
        <v>304</v>
      </c>
      <c r="D176" s="116"/>
      <c r="E176" s="3">
        <v>435</v>
      </c>
      <c r="F176" s="19">
        <v>395</v>
      </c>
      <c r="G176" s="1">
        <v>3</v>
      </c>
      <c r="H176" s="32"/>
      <c r="I176" s="51">
        <f>F176*G176*H176</f>
        <v>0</v>
      </c>
      <c r="K176" s="72">
        <f>H176*E176*G176</f>
        <v>0</v>
      </c>
      <c r="L176" s="72">
        <f>H176*G176*F176</f>
        <v>0</v>
      </c>
    </row>
    <row r="177" spans="2:15" ht="36" customHeight="1" thickBot="1">
      <c r="C177" s="123" t="s">
        <v>38</v>
      </c>
      <c r="D177" s="124"/>
      <c r="E177" s="124"/>
      <c r="F177" s="124"/>
      <c r="G177" s="124"/>
      <c r="H177" s="124"/>
      <c r="I177" s="125"/>
      <c r="K177" s="72">
        <f t="shared" si="15"/>
        <v>0</v>
      </c>
      <c r="L177" s="72">
        <f t="shared" si="16"/>
        <v>0</v>
      </c>
    </row>
    <row r="178" spans="2:15" ht="14.5">
      <c r="B178" s="2" t="s">
        <v>194</v>
      </c>
      <c r="C178" s="117" t="s">
        <v>188</v>
      </c>
      <c r="D178" s="116"/>
      <c r="E178" s="3">
        <v>17</v>
      </c>
      <c r="F178" s="19">
        <v>13</v>
      </c>
      <c r="G178" s="1">
        <v>6</v>
      </c>
      <c r="H178" s="32"/>
      <c r="I178" s="51">
        <f t="shared" ref="I178:I192" si="23">F178*G178*H178</f>
        <v>0</v>
      </c>
      <c r="K178" s="72">
        <f t="shared" si="15"/>
        <v>0</v>
      </c>
      <c r="L178" s="72">
        <f t="shared" si="16"/>
        <v>0</v>
      </c>
    </row>
    <row r="179" spans="2:15" ht="14.5">
      <c r="B179" s="2" t="s">
        <v>53</v>
      </c>
      <c r="C179" s="117" t="s">
        <v>352</v>
      </c>
      <c r="D179" s="116"/>
      <c r="E179" s="3">
        <v>21</v>
      </c>
      <c r="F179" s="19">
        <v>16</v>
      </c>
      <c r="G179" s="1">
        <v>6</v>
      </c>
      <c r="H179" s="32"/>
      <c r="I179" s="51">
        <f t="shared" ref="I179:I187" si="24">F179*G179*H179</f>
        <v>0</v>
      </c>
      <c r="K179" s="72">
        <f t="shared" si="15"/>
        <v>0</v>
      </c>
      <c r="L179" s="72">
        <f t="shared" si="16"/>
        <v>0</v>
      </c>
    </row>
    <row r="180" spans="2:15" s="12" customFormat="1" ht="15.75" customHeight="1">
      <c r="B180" s="12" t="s">
        <v>247</v>
      </c>
      <c r="C180" s="117" t="s">
        <v>305</v>
      </c>
      <c r="D180" s="116"/>
      <c r="E180" s="3">
        <v>22</v>
      </c>
      <c r="F180" s="19">
        <v>17</v>
      </c>
      <c r="G180" s="1">
        <v>6</v>
      </c>
      <c r="H180" s="32"/>
      <c r="I180" s="51">
        <f t="shared" si="24"/>
        <v>0</v>
      </c>
      <c r="J180" s="68"/>
      <c r="K180" s="72">
        <f t="shared" si="15"/>
        <v>0</v>
      </c>
      <c r="L180" s="72">
        <f t="shared" si="16"/>
        <v>0</v>
      </c>
    </row>
    <row r="181" spans="2:15" s="30" customFormat="1" ht="15.75" customHeight="1">
      <c r="B181" s="30" t="s">
        <v>248</v>
      </c>
      <c r="C181" s="160" t="s">
        <v>353</v>
      </c>
      <c r="D181" s="187"/>
      <c r="E181" s="3">
        <v>22</v>
      </c>
      <c r="F181" s="19">
        <v>17</v>
      </c>
      <c r="G181" s="1">
        <v>6</v>
      </c>
      <c r="H181" s="76"/>
      <c r="I181" s="51">
        <f t="shared" si="24"/>
        <v>0</v>
      </c>
      <c r="J181" s="80"/>
      <c r="K181" s="72">
        <f t="shared" si="15"/>
        <v>0</v>
      </c>
      <c r="L181" s="72">
        <f t="shared" si="16"/>
        <v>0</v>
      </c>
      <c r="M181" s="77"/>
      <c r="N181" s="78"/>
      <c r="O181" s="78"/>
    </row>
    <row r="182" spans="2:15" ht="15.75" customHeight="1">
      <c r="B182" s="2" t="s">
        <v>100</v>
      </c>
      <c r="C182" s="117" t="s">
        <v>159</v>
      </c>
      <c r="D182" s="116"/>
      <c r="E182" s="44">
        <v>24</v>
      </c>
      <c r="F182" s="45">
        <v>18</v>
      </c>
      <c r="G182" s="1">
        <v>6</v>
      </c>
      <c r="H182" s="32"/>
      <c r="I182" s="51">
        <f t="shared" si="24"/>
        <v>0</v>
      </c>
      <c r="K182" s="72">
        <f t="shared" si="15"/>
        <v>0</v>
      </c>
      <c r="L182" s="72">
        <f t="shared" si="16"/>
        <v>0</v>
      </c>
    </row>
    <row r="183" spans="2:15" ht="14.5">
      <c r="B183" s="2" t="s">
        <v>86</v>
      </c>
      <c r="C183" s="117" t="s">
        <v>87</v>
      </c>
      <c r="D183" s="116"/>
      <c r="E183" s="3">
        <v>26</v>
      </c>
      <c r="F183" s="19">
        <v>20</v>
      </c>
      <c r="G183" s="1">
        <v>6</v>
      </c>
      <c r="H183" s="32"/>
      <c r="I183" s="51">
        <f t="shared" si="24"/>
        <v>0</v>
      </c>
      <c r="K183" s="72">
        <f t="shared" si="15"/>
        <v>0</v>
      </c>
      <c r="L183" s="72">
        <f t="shared" si="16"/>
        <v>0</v>
      </c>
    </row>
    <row r="184" spans="2:15" ht="14.5">
      <c r="B184" s="2" t="s">
        <v>249</v>
      </c>
      <c r="C184" s="117" t="s">
        <v>354</v>
      </c>
      <c r="D184" s="116"/>
      <c r="E184" s="44">
        <v>29.5</v>
      </c>
      <c r="F184" s="45">
        <v>23.5</v>
      </c>
      <c r="G184" s="1">
        <v>6</v>
      </c>
      <c r="H184" s="32"/>
      <c r="I184" s="51">
        <f t="shared" si="24"/>
        <v>0</v>
      </c>
      <c r="K184" s="72">
        <f t="shared" si="15"/>
        <v>0</v>
      </c>
      <c r="L184" s="72">
        <f t="shared" si="16"/>
        <v>0</v>
      </c>
    </row>
    <row r="185" spans="2:15" ht="17.25" customHeight="1">
      <c r="B185" s="2" t="s">
        <v>187</v>
      </c>
      <c r="C185" s="117" t="s">
        <v>186</v>
      </c>
      <c r="D185" s="116"/>
      <c r="E185" s="3">
        <v>29</v>
      </c>
      <c r="F185" s="19">
        <v>24</v>
      </c>
      <c r="G185" s="1">
        <v>6</v>
      </c>
      <c r="H185" s="32"/>
      <c r="I185" s="51">
        <f t="shared" si="24"/>
        <v>0</v>
      </c>
      <c r="K185" s="72">
        <f t="shared" si="15"/>
        <v>0</v>
      </c>
      <c r="L185" s="72">
        <f t="shared" si="16"/>
        <v>0</v>
      </c>
    </row>
    <row r="186" spans="2:15" s="12" customFormat="1" ht="17.25" customHeight="1">
      <c r="C186" s="117" t="s">
        <v>355</v>
      </c>
      <c r="D186" s="116"/>
      <c r="E186" s="3">
        <v>30</v>
      </c>
      <c r="F186" s="19">
        <v>24</v>
      </c>
      <c r="G186" s="1">
        <v>6</v>
      </c>
      <c r="H186" s="32"/>
      <c r="I186" s="51">
        <f t="shared" si="24"/>
        <v>0</v>
      </c>
      <c r="J186" s="68"/>
      <c r="K186" s="72">
        <f t="shared" si="15"/>
        <v>0</v>
      </c>
      <c r="L186" s="72">
        <f t="shared" si="16"/>
        <v>0</v>
      </c>
    </row>
    <row r="187" spans="2:15" ht="14.5">
      <c r="B187" s="2" t="s">
        <v>175</v>
      </c>
      <c r="C187" s="117" t="s">
        <v>157</v>
      </c>
      <c r="D187" s="116"/>
      <c r="E187" s="44">
        <v>34</v>
      </c>
      <c r="F187" s="45">
        <v>27</v>
      </c>
      <c r="G187" s="1">
        <v>6</v>
      </c>
      <c r="H187" s="32"/>
      <c r="I187" s="51">
        <f t="shared" si="24"/>
        <v>0</v>
      </c>
      <c r="K187" s="72">
        <f t="shared" si="15"/>
        <v>0</v>
      </c>
      <c r="L187" s="72">
        <f t="shared" si="16"/>
        <v>0</v>
      </c>
    </row>
    <row r="188" spans="2:15" s="12" customFormat="1" ht="14.5">
      <c r="C188" s="117" t="s">
        <v>356</v>
      </c>
      <c r="D188" s="116"/>
      <c r="E188" s="44">
        <v>38</v>
      </c>
      <c r="F188" s="45">
        <v>29</v>
      </c>
      <c r="G188" s="1">
        <v>6</v>
      </c>
      <c r="H188" s="32"/>
      <c r="I188" s="51">
        <f t="shared" si="23"/>
        <v>0</v>
      </c>
      <c r="J188" s="68"/>
      <c r="K188" s="72">
        <f t="shared" ref="K188:K214" si="25">H188*E188*G188</f>
        <v>0</v>
      </c>
      <c r="L188" s="72">
        <f t="shared" ref="L188:L214" si="26">H188*G188*F188</f>
        <v>0</v>
      </c>
    </row>
    <row r="189" spans="2:15" ht="14.5">
      <c r="B189" s="2" t="s">
        <v>103</v>
      </c>
      <c r="C189" s="117" t="s">
        <v>308</v>
      </c>
      <c r="D189" s="116"/>
      <c r="E189" s="44">
        <v>45</v>
      </c>
      <c r="F189" s="45">
        <v>35</v>
      </c>
      <c r="G189" s="1">
        <v>6</v>
      </c>
      <c r="H189" s="32"/>
      <c r="I189" s="51">
        <f>F189*G189*H189</f>
        <v>0</v>
      </c>
      <c r="K189" s="72">
        <f>H189*E189*G189</f>
        <v>0</v>
      </c>
      <c r="L189" s="72">
        <f>H189*G189*F189</f>
        <v>0</v>
      </c>
    </row>
    <row r="190" spans="2:15" s="12" customFormat="1" ht="14.5">
      <c r="B190" s="55" t="s">
        <v>278</v>
      </c>
      <c r="C190" s="117" t="s">
        <v>357</v>
      </c>
      <c r="D190" s="116"/>
      <c r="E190" s="44">
        <v>44</v>
      </c>
      <c r="F190" s="45">
        <v>36</v>
      </c>
      <c r="G190" s="1">
        <v>6</v>
      </c>
      <c r="H190" s="32"/>
      <c r="I190" s="51">
        <f t="shared" si="23"/>
        <v>0</v>
      </c>
      <c r="J190" s="68"/>
      <c r="K190" s="72">
        <f t="shared" si="25"/>
        <v>0</v>
      </c>
      <c r="L190" s="72">
        <f t="shared" si="26"/>
        <v>0</v>
      </c>
    </row>
    <row r="191" spans="2:15" ht="16.399999999999999" customHeight="1">
      <c r="B191" s="2" t="s">
        <v>255</v>
      </c>
      <c r="C191" s="117" t="s">
        <v>197</v>
      </c>
      <c r="D191" s="116"/>
      <c r="E191" s="44">
        <v>55</v>
      </c>
      <c r="F191" s="45">
        <v>44</v>
      </c>
      <c r="G191" s="1">
        <v>6</v>
      </c>
      <c r="H191" s="32"/>
      <c r="I191" s="51">
        <f t="shared" si="23"/>
        <v>0</v>
      </c>
      <c r="K191" s="72">
        <f t="shared" si="25"/>
        <v>0</v>
      </c>
      <c r="L191" s="72">
        <f t="shared" si="26"/>
        <v>0</v>
      </c>
    </row>
    <row r="192" spans="2:15" ht="13.4" customHeight="1">
      <c r="B192" s="2" t="s">
        <v>176</v>
      </c>
      <c r="C192" s="115" t="s">
        <v>274</v>
      </c>
      <c r="D192" s="116"/>
      <c r="E192" s="44">
        <v>85</v>
      </c>
      <c r="F192" s="45">
        <v>70</v>
      </c>
      <c r="G192" s="1">
        <v>6</v>
      </c>
      <c r="H192" s="32"/>
      <c r="I192" s="51">
        <f t="shared" si="23"/>
        <v>0</v>
      </c>
      <c r="K192" s="72">
        <f t="shared" si="25"/>
        <v>0</v>
      </c>
      <c r="L192" s="72">
        <f t="shared" si="26"/>
        <v>0</v>
      </c>
    </row>
    <row r="193" spans="2:12" s="12" customFormat="1" ht="18.25" customHeight="1" thickBot="1">
      <c r="B193" s="12" t="s">
        <v>250</v>
      </c>
      <c r="C193" s="115" t="s">
        <v>216</v>
      </c>
      <c r="D193" s="116"/>
      <c r="E193" s="44">
        <v>172</v>
      </c>
      <c r="F193" s="45">
        <v>138</v>
      </c>
      <c r="G193" s="1">
        <v>3</v>
      </c>
      <c r="H193" s="32"/>
      <c r="I193" s="51">
        <f t="shared" ref="I193" si="27">F193*G193*H193</f>
        <v>0</v>
      </c>
      <c r="J193" s="68"/>
      <c r="K193" s="72">
        <f t="shared" si="25"/>
        <v>0</v>
      </c>
      <c r="L193" s="72">
        <f t="shared" si="26"/>
        <v>0</v>
      </c>
    </row>
    <row r="194" spans="2:12" ht="19.5" customHeight="1" thickBot="1">
      <c r="C194" s="123" t="s">
        <v>30</v>
      </c>
      <c r="D194" s="124"/>
      <c r="E194" s="124"/>
      <c r="F194" s="124"/>
      <c r="G194" s="124"/>
      <c r="H194" s="124"/>
      <c r="I194" s="125"/>
      <c r="K194" s="72">
        <f t="shared" si="25"/>
        <v>0</v>
      </c>
      <c r="L194" s="72">
        <f t="shared" si="26"/>
        <v>0</v>
      </c>
    </row>
    <row r="195" spans="2:12" ht="14.5">
      <c r="B195" s="2" t="s">
        <v>177</v>
      </c>
      <c r="C195" s="115" t="s">
        <v>199</v>
      </c>
      <c r="D195" s="116"/>
      <c r="E195" s="3">
        <v>58</v>
      </c>
      <c r="F195" s="45">
        <v>46</v>
      </c>
      <c r="G195" s="1">
        <v>6</v>
      </c>
      <c r="H195" s="32"/>
      <c r="I195" s="51">
        <f t="shared" ref="I195:I201" si="28">F195*G195*H195</f>
        <v>0</v>
      </c>
      <c r="K195" s="72">
        <f t="shared" si="25"/>
        <v>0</v>
      </c>
      <c r="L195" s="72">
        <f t="shared" si="26"/>
        <v>0</v>
      </c>
    </row>
    <row r="196" spans="2:12" s="12" customFormat="1" ht="17.25" customHeight="1">
      <c r="B196" s="12" t="s">
        <v>279</v>
      </c>
      <c r="C196" s="115" t="s">
        <v>358</v>
      </c>
      <c r="D196" s="147"/>
      <c r="E196" s="3">
        <v>78</v>
      </c>
      <c r="F196" s="45">
        <v>60</v>
      </c>
      <c r="G196" s="1">
        <v>6</v>
      </c>
      <c r="H196" s="32"/>
      <c r="I196" s="51">
        <f t="shared" si="28"/>
        <v>0</v>
      </c>
      <c r="J196" s="68"/>
      <c r="K196" s="72">
        <f t="shared" si="25"/>
        <v>0</v>
      </c>
      <c r="L196" s="72">
        <f t="shared" si="26"/>
        <v>0</v>
      </c>
    </row>
    <row r="197" spans="2:12" s="12" customFormat="1" ht="18" customHeight="1">
      <c r="B197" s="55" t="s">
        <v>280</v>
      </c>
      <c r="C197" s="115" t="s">
        <v>200</v>
      </c>
      <c r="D197" s="147"/>
      <c r="E197" s="3">
        <v>79</v>
      </c>
      <c r="F197" s="45">
        <v>65</v>
      </c>
      <c r="G197" s="1">
        <v>6</v>
      </c>
      <c r="H197" s="32"/>
      <c r="I197" s="51">
        <f t="shared" si="28"/>
        <v>0</v>
      </c>
      <c r="J197" s="68"/>
      <c r="K197" s="72">
        <f t="shared" si="25"/>
        <v>0</v>
      </c>
      <c r="L197" s="72">
        <f t="shared" si="26"/>
        <v>0</v>
      </c>
    </row>
    <row r="198" spans="2:12" ht="18" customHeight="1">
      <c r="B198" s="2" t="s">
        <v>81</v>
      </c>
      <c r="C198" s="115" t="s">
        <v>309</v>
      </c>
      <c r="D198" s="116"/>
      <c r="E198" s="3">
        <v>92</v>
      </c>
      <c r="F198" s="19">
        <v>76</v>
      </c>
      <c r="G198" s="1">
        <v>6</v>
      </c>
      <c r="H198" s="32"/>
      <c r="I198" s="51">
        <f t="shared" si="28"/>
        <v>0</v>
      </c>
      <c r="K198" s="72">
        <f t="shared" si="25"/>
        <v>0</v>
      </c>
      <c r="L198" s="72">
        <f t="shared" si="26"/>
        <v>0</v>
      </c>
    </row>
    <row r="199" spans="2:12" s="12" customFormat="1" ht="19.5" customHeight="1">
      <c r="B199" s="12" t="s">
        <v>121</v>
      </c>
      <c r="C199" s="181" t="s">
        <v>204</v>
      </c>
      <c r="D199" s="182"/>
      <c r="E199" s="3">
        <v>115</v>
      </c>
      <c r="F199" s="19">
        <v>96</v>
      </c>
      <c r="G199" s="1">
        <v>3</v>
      </c>
      <c r="H199" s="40"/>
      <c r="I199" s="51">
        <f t="shared" si="28"/>
        <v>0</v>
      </c>
      <c r="J199" s="68"/>
      <c r="K199" s="72">
        <f t="shared" si="25"/>
        <v>0</v>
      </c>
      <c r="L199" s="72">
        <f t="shared" si="26"/>
        <v>0</v>
      </c>
    </row>
    <row r="200" spans="2:12" s="12" customFormat="1" ht="18" customHeight="1">
      <c r="B200" s="12" t="s">
        <v>121</v>
      </c>
      <c r="C200" s="177" t="s">
        <v>359</v>
      </c>
      <c r="D200" s="178"/>
      <c r="E200" s="3">
        <v>296</v>
      </c>
      <c r="F200" s="19">
        <v>250</v>
      </c>
      <c r="G200" s="1">
        <v>3</v>
      </c>
      <c r="H200" s="40"/>
      <c r="I200" s="51">
        <f t="shared" si="28"/>
        <v>0</v>
      </c>
      <c r="J200" s="68"/>
      <c r="K200" s="72">
        <f t="shared" si="25"/>
        <v>0</v>
      </c>
      <c r="L200" s="72">
        <f t="shared" si="26"/>
        <v>0</v>
      </c>
    </row>
    <row r="201" spans="2:12" s="12" customFormat="1" ht="18.75" customHeight="1" thickBot="1">
      <c r="B201" s="12" t="s">
        <v>121</v>
      </c>
      <c r="C201" s="175" t="s">
        <v>203</v>
      </c>
      <c r="D201" s="176"/>
      <c r="E201" s="83">
        <v>422</v>
      </c>
      <c r="F201" s="84">
        <v>365</v>
      </c>
      <c r="G201" s="85">
        <v>3</v>
      </c>
      <c r="H201" s="86"/>
      <c r="I201" s="87">
        <f t="shared" si="28"/>
        <v>0</v>
      </c>
      <c r="J201" s="68"/>
      <c r="K201" s="72">
        <f t="shared" si="25"/>
        <v>0</v>
      </c>
      <c r="L201" s="72">
        <f t="shared" si="26"/>
        <v>0</v>
      </c>
    </row>
    <row r="202" spans="2:12" ht="26.25" customHeight="1" thickBot="1">
      <c r="C202" s="111" t="s">
        <v>39</v>
      </c>
      <c r="D202" s="112"/>
      <c r="E202" s="112"/>
      <c r="F202" s="112"/>
      <c r="G202" s="112"/>
      <c r="H202" s="112"/>
      <c r="I202" s="113"/>
      <c r="K202" s="72">
        <f t="shared" si="25"/>
        <v>0</v>
      </c>
      <c r="L202" s="72">
        <f t="shared" si="26"/>
        <v>0</v>
      </c>
    </row>
    <row r="203" spans="2:12" ht="13.5" customHeight="1">
      <c r="B203" s="2" t="s">
        <v>49</v>
      </c>
      <c r="C203" s="115" t="s">
        <v>19</v>
      </c>
      <c r="D203" s="116"/>
      <c r="E203" s="3">
        <v>52</v>
      </c>
      <c r="F203" s="45">
        <v>42</v>
      </c>
      <c r="G203" s="1">
        <v>6</v>
      </c>
      <c r="H203" s="32"/>
      <c r="I203" s="51">
        <f t="shared" ref="I203:I210" si="29">F203*G203*H203</f>
        <v>0</v>
      </c>
      <c r="K203" s="72">
        <f t="shared" si="25"/>
        <v>0</v>
      </c>
      <c r="L203" s="72">
        <f t="shared" si="26"/>
        <v>0</v>
      </c>
    </row>
    <row r="204" spans="2:12" ht="13.5" customHeight="1">
      <c r="B204" s="2" t="s">
        <v>101</v>
      </c>
      <c r="C204" s="115" t="s">
        <v>102</v>
      </c>
      <c r="D204" s="116"/>
      <c r="E204" s="3">
        <v>63</v>
      </c>
      <c r="F204" s="19">
        <v>55</v>
      </c>
      <c r="G204" s="1">
        <v>6</v>
      </c>
      <c r="H204" s="32"/>
      <c r="I204" s="51">
        <f t="shared" si="29"/>
        <v>0</v>
      </c>
      <c r="K204" s="72">
        <f t="shared" si="25"/>
        <v>0</v>
      </c>
      <c r="L204" s="72">
        <f t="shared" si="26"/>
        <v>0</v>
      </c>
    </row>
    <row r="205" spans="2:12" ht="16.5" customHeight="1">
      <c r="B205" s="2" t="s">
        <v>178</v>
      </c>
      <c r="C205" s="117" t="s">
        <v>158</v>
      </c>
      <c r="D205" s="116"/>
      <c r="E205" s="3">
        <v>66</v>
      </c>
      <c r="F205" s="19">
        <v>58</v>
      </c>
      <c r="G205" s="1">
        <v>6</v>
      </c>
      <c r="H205" s="32"/>
      <c r="I205" s="51">
        <f>F205*G205*H205</f>
        <v>0</v>
      </c>
      <c r="K205" s="72">
        <f t="shared" si="25"/>
        <v>0</v>
      </c>
      <c r="L205" s="72">
        <f t="shared" si="26"/>
        <v>0</v>
      </c>
    </row>
    <row r="206" spans="2:12" s="12" customFormat="1" ht="18" customHeight="1">
      <c r="B206" s="12" t="s">
        <v>141</v>
      </c>
      <c r="C206" s="117" t="s">
        <v>142</v>
      </c>
      <c r="D206" s="116"/>
      <c r="E206" s="3">
        <v>79</v>
      </c>
      <c r="F206" s="19">
        <v>66</v>
      </c>
      <c r="G206" s="1">
        <v>6</v>
      </c>
      <c r="H206" s="32"/>
      <c r="I206" s="51">
        <f t="shared" si="29"/>
        <v>0</v>
      </c>
      <c r="J206" s="68"/>
      <c r="K206" s="72">
        <f t="shared" si="25"/>
        <v>0</v>
      </c>
      <c r="L206" s="72">
        <f t="shared" si="26"/>
        <v>0</v>
      </c>
    </row>
    <row r="207" spans="2:12" ht="14.5">
      <c r="B207" s="2" t="s">
        <v>50</v>
      </c>
      <c r="C207" s="117" t="s">
        <v>361</v>
      </c>
      <c r="D207" s="116"/>
      <c r="E207" s="3">
        <v>119</v>
      </c>
      <c r="F207" s="19">
        <v>95</v>
      </c>
      <c r="G207" s="1">
        <v>6</v>
      </c>
      <c r="H207" s="32"/>
      <c r="I207" s="51">
        <f t="shared" si="29"/>
        <v>0</v>
      </c>
      <c r="K207" s="72">
        <f t="shared" si="25"/>
        <v>0</v>
      </c>
      <c r="L207" s="72">
        <f t="shared" si="26"/>
        <v>0</v>
      </c>
    </row>
    <row r="208" spans="2:12" s="12" customFormat="1" ht="14.5">
      <c r="B208" s="12" t="s">
        <v>122</v>
      </c>
      <c r="C208" s="117" t="s">
        <v>360</v>
      </c>
      <c r="D208" s="116"/>
      <c r="E208" s="44">
        <v>185</v>
      </c>
      <c r="F208" s="45">
        <v>155</v>
      </c>
      <c r="G208" s="1">
        <v>1</v>
      </c>
      <c r="H208" s="32"/>
      <c r="I208" s="51">
        <f t="shared" si="29"/>
        <v>0</v>
      </c>
      <c r="J208" s="68"/>
      <c r="K208" s="72">
        <f t="shared" si="25"/>
        <v>0</v>
      </c>
      <c r="L208" s="72">
        <f t="shared" si="26"/>
        <v>0</v>
      </c>
    </row>
    <row r="209" spans="2:12" ht="16.5" customHeight="1">
      <c r="B209" s="2" t="s">
        <v>181</v>
      </c>
      <c r="C209" s="117" t="s">
        <v>41</v>
      </c>
      <c r="D209" s="116"/>
      <c r="E209" s="44">
        <v>190</v>
      </c>
      <c r="F209" s="45">
        <v>160</v>
      </c>
      <c r="G209" s="1">
        <v>1</v>
      </c>
      <c r="H209" s="32"/>
      <c r="I209" s="51">
        <f t="shared" si="29"/>
        <v>0</v>
      </c>
      <c r="K209" s="72">
        <f t="shared" si="25"/>
        <v>0</v>
      </c>
      <c r="L209" s="72">
        <f t="shared" si="26"/>
        <v>0</v>
      </c>
    </row>
    <row r="210" spans="2:12" ht="14.25" customHeight="1" thickBot="1">
      <c r="B210" s="2" t="s">
        <v>127</v>
      </c>
      <c r="C210" s="117" t="s">
        <v>126</v>
      </c>
      <c r="D210" s="116"/>
      <c r="E210" s="3">
        <v>230</v>
      </c>
      <c r="F210" s="19">
        <v>190</v>
      </c>
      <c r="G210" s="1">
        <v>1</v>
      </c>
      <c r="H210" s="32"/>
      <c r="I210" s="51">
        <f t="shared" si="29"/>
        <v>0</v>
      </c>
      <c r="K210" s="72">
        <f t="shared" si="25"/>
        <v>0</v>
      </c>
      <c r="L210" s="72">
        <f t="shared" si="26"/>
        <v>0</v>
      </c>
    </row>
    <row r="211" spans="2:12" ht="24" customHeight="1" thickBot="1">
      <c r="C211" s="123" t="s">
        <v>31</v>
      </c>
      <c r="D211" s="124"/>
      <c r="E211" s="124"/>
      <c r="F211" s="124"/>
      <c r="G211" s="124"/>
      <c r="H211" s="124"/>
      <c r="I211" s="125"/>
      <c r="K211" s="72">
        <f t="shared" si="25"/>
        <v>0</v>
      </c>
      <c r="L211" s="72">
        <f t="shared" si="26"/>
        <v>0</v>
      </c>
    </row>
    <row r="212" spans="2:12" ht="17.25" customHeight="1">
      <c r="B212" s="2" t="s">
        <v>51</v>
      </c>
      <c r="C212" s="179" t="s">
        <v>33</v>
      </c>
      <c r="D212" s="180"/>
      <c r="E212" s="34">
        <v>62</v>
      </c>
      <c r="F212" s="35">
        <v>49.5</v>
      </c>
      <c r="G212" s="36">
        <v>1</v>
      </c>
      <c r="H212" s="37"/>
      <c r="I212" s="53">
        <f>F212*G212*H212</f>
        <v>0</v>
      </c>
      <c r="K212" s="72">
        <f t="shared" si="25"/>
        <v>0</v>
      </c>
      <c r="L212" s="72">
        <f t="shared" si="26"/>
        <v>0</v>
      </c>
    </row>
    <row r="213" spans="2:12" ht="14.5">
      <c r="B213" s="2" t="s">
        <v>185</v>
      </c>
      <c r="C213" s="173" t="s">
        <v>183</v>
      </c>
      <c r="D213" s="174"/>
      <c r="E213" s="5">
        <v>90</v>
      </c>
      <c r="F213" s="6">
        <v>75</v>
      </c>
      <c r="G213" s="17">
        <v>1</v>
      </c>
      <c r="H213" s="32"/>
      <c r="I213" s="54">
        <f>F213*G213*H213</f>
        <v>0</v>
      </c>
      <c r="K213" s="72">
        <f t="shared" si="25"/>
        <v>0</v>
      </c>
      <c r="L213" s="72">
        <f t="shared" si="26"/>
        <v>0</v>
      </c>
    </row>
    <row r="214" spans="2:12" ht="17.25" customHeight="1" thickBot="1">
      <c r="B214" s="2" t="s">
        <v>52</v>
      </c>
      <c r="C214" s="173" t="s">
        <v>6</v>
      </c>
      <c r="D214" s="174"/>
      <c r="E214" s="5">
        <v>120</v>
      </c>
      <c r="F214" s="6">
        <v>98</v>
      </c>
      <c r="G214" s="107">
        <v>1</v>
      </c>
      <c r="H214" s="32"/>
      <c r="I214" s="108">
        <f>F214*G214*H214</f>
        <v>0</v>
      </c>
      <c r="K214" s="72">
        <f t="shared" si="25"/>
        <v>0</v>
      </c>
      <c r="L214" s="72">
        <f t="shared" si="26"/>
        <v>0</v>
      </c>
    </row>
    <row r="215" spans="2:12" ht="1.5" hidden="1" customHeight="1" thickBot="1">
      <c r="C215" s="38"/>
      <c r="D215" s="142"/>
      <c r="E215" s="142"/>
      <c r="F215" s="142"/>
      <c r="G215" s="143"/>
      <c r="H215" s="142"/>
      <c r="I215" s="144"/>
    </row>
    <row r="216" spans="2:12" ht="18.75" customHeight="1" thickBot="1">
      <c r="C216" s="119" t="s">
        <v>3</v>
      </c>
      <c r="D216" s="120"/>
      <c r="E216" s="105"/>
      <c r="F216" s="106"/>
      <c r="G216" s="33">
        <f>SUMPRODUCT(H24:H214,G24:G214)</f>
        <v>0</v>
      </c>
      <c r="H216" s="106">
        <f>+SUM(H24:H214)</f>
        <v>0</v>
      </c>
      <c r="I216" s="26"/>
      <c r="K216" s="73">
        <f>SUM(K24:K215)</f>
        <v>0</v>
      </c>
      <c r="L216" s="73">
        <f>SUM(L24:L215)</f>
        <v>0</v>
      </c>
    </row>
    <row r="217" spans="2:12" ht="19.5" customHeight="1" thickBot="1">
      <c r="C217" s="121" t="s">
        <v>29</v>
      </c>
      <c r="D217" s="121"/>
      <c r="E217" s="121"/>
      <c r="F217" s="121"/>
      <c r="G217" s="122"/>
      <c r="H217" s="24" t="s">
        <v>26</v>
      </c>
      <c r="I217" s="46">
        <f>IF(OR(G216&gt;=36,G216=0),0,IF(G216&gt;24,25,IF(G216&gt;=13,20,IF(G216&lt;=12,16,))))</f>
        <v>0</v>
      </c>
    </row>
    <row r="218" spans="2:12" ht="17.25" customHeight="1" thickBot="1">
      <c r="C218" s="118"/>
      <c r="D218" s="118"/>
      <c r="E218" s="7"/>
      <c r="F218" s="7"/>
      <c r="G218" s="7"/>
      <c r="H218" s="25" t="s">
        <v>27</v>
      </c>
      <c r="I218" s="27" t="str">
        <f>IF(H230&lt;&gt;0,G216,"")</f>
        <v/>
      </c>
    </row>
    <row r="219" spans="2:12" ht="25.5" customHeight="1" thickBot="1">
      <c r="E219" s="7"/>
      <c r="F219" s="7"/>
      <c r="G219" s="7"/>
      <c r="H219" s="25" t="s">
        <v>2</v>
      </c>
      <c r="I219" s="66">
        <f>SUM(I24:I218)</f>
        <v>0</v>
      </c>
    </row>
    <row r="220" spans="2:12" s="12" customFormat="1" ht="27" customHeight="1" thickBot="1">
      <c r="C220" s="118" t="s">
        <v>28</v>
      </c>
      <c r="D220" s="118"/>
      <c r="E220" s="7"/>
      <c r="F220" s="7"/>
      <c r="H220" s="65" t="s">
        <v>206</v>
      </c>
      <c r="I220" s="67">
        <f>K216-L216</f>
        <v>0</v>
      </c>
      <c r="J220" s="68"/>
      <c r="K220" s="68"/>
      <c r="L220" s="69"/>
    </row>
    <row r="221" spans="2:12" ht="9" customHeight="1">
      <c r="C221" s="114"/>
      <c r="D221" s="114"/>
      <c r="E221" s="7"/>
      <c r="F221" s="7"/>
      <c r="G221" s="7"/>
      <c r="H221" s="31"/>
      <c r="I221" s="11"/>
    </row>
    <row r="222" spans="2:12" ht="12.75" customHeight="1" thickBot="1">
      <c r="C222" s="9"/>
      <c r="D222" s="9"/>
      <c r="E222" s="9"/>
      <c r="F222" s="8"/>
      <c r="G222" s="20"/>
      <c r="H222" s="10"/>
      <c r="I222" s="11"/>
    </row>
    <row r="223" spans="2:12" ht="4.5" customHeight="1">
      <c r="C223" s="126" t="s">
        <v>205</v>
      </c>
      <c r="D223" s="127"/>
      <c r="E223" s="128"/>
      <c r="F223" s="128"/>
      <c r="G223" s="128"/>
      <c r="H223" s="59"/>
      <c r="I223" s="60"/>
    </row>
    <row r="224" spans="2:12" ht="6.75" customHeight="1">
      <c r="C224" s="129"/>
      <c r="D224" s="130"/>
      <c r="E224" s="130"/>
      <c r="F224" s="130"/>
      <c r="G224" s="130"/>
      <c r="H224" s="145" t="s">
        <v>8</v>
      </c>
      <c r="I224" s="146"/>
    </row>
    <row r="225" spans="2:12" ht="28.5" customHeight="1">
      <c r="C225" s="129"/>
      <c r="D225" s="130"/>
      <c r="E225" s="130"/>
      <c r="F225" s="130"/>
      <c r="G225" s="130"/>
      <c r="H225" s="145"/>
      <c r="I225" s="146"/>
    </row>
    <row r="226" spans="2:12" ht="6.75" customHeight="1">
      <c r="C226" s="129"/>
      <c r="D226" s="130"/>
      <c r="E226" s="130"/>
      <c r="F226" s="130"/>
      <c r="G226" s="130"/>
      <c r="H226" s="145"/>
      <c r="I226" s="146"/>
    </row>
    <row r="227" spans="2:12" ht="6.75" customHeight="1" thickBot="1">
      <c r="C227" s="129"/>
      <c r="D227" s="130"/>
      <c r="E227" s="130"/>
      <c r="F227" s="130"/>
      <c r="G227" s="130"/>
      <c r="H227" s="61"/>
      <c r="I227" s="62"/>
    </row>
    <row r="228" spans="2:12" ht="6.75" customHeight="1">
      <c r="C228" s="129"/>
      <c r="D228" s="130"/>
      <c r="E228" s="130"/>
      <c r="F228" s="130"/>
      <c r="G228" s="130"/>
      <c r="H228" s="138" t="s">
        <v>9</v>
      </c>
      <c r="I228" s="138" t="s">
        <v>10</v>
      </c>
    </row>
    <row r="229" spans="2:12" ht="6.75" customHeight="1" thickBot="1">
      <c r="C229" s="129"/>
      <c r="D229" s="130"/>
      <c r="E229" s="130"/>
      <c r="F229" s="130"/>
      <c r="G229" s="130"/>
      <c r="H229" s="139"/>
      <c r="I229" s="139"/>
    </row>
    <row r="230" spans="2:12" ht="13.5" thickBot="1">
      <c r="C230" s="129"/>
      <c r="D230" s="130"/>
      <c r="E230" s="130"/>
      <c r="F230" s="130"/>
      <c r="G230" s="130"/>
      <c r="H230" s="63"/>
      <c r="I230" s="64"/>
    </row>
    <row r="231" spans="2:12" ht="60.75" customHeight="1" thickBot="1">
      <c r="C231" s="131"/>
      <c r="D231" s="132"/>
      <c r="E231" s="132"/>
      <c r="F231" s="132"/>
      <c r="G231" s="132"/>
      <c r="H231" s="140" t="s">
        <v>11</v>
      </c>
      <c r="I231" s="141"/>
    </row>
    <row r="232" spans="2:12">
      <c r="C232" s="13"/>
      <c r="D232" s="13"/>
      <c r="E232" s="13"/>
      <c r="F232" s="13"/>
      <c r="G232" s="13"/>
      <c r="I232" s="13"/>
    </row>
    <row r="233" spans="2:12">
      <c r="C233" s="13"/>
      <c r="D233" s="13"/>
      <c r="E233" s="13"/>
      <c r="F233" s="13"/>
      <c r="G233" s="13"/>
      <c r="I233" s="13"/>
    </row>
    <row r="234" spans="2:12">
      <c r="C234" s="13"/>
      <c r="D234" s="13"/>
      <c r="E234" s="13"/>
      <c r="F234" s="13"/>
      <c r="G234" s="13"/>
      <c r="I234" s="13"/>
    </row>
    <row r="235" spans="2:12">
      <c r="C235" s="13"/>
      <c r="D235" s="13"/>
      <c r="E235" s="13"/>
      <c r="F235" s="13"/>
      <c r="G235" s="13"/>
      <c r="I235" s="13"/>
    </row>
    <row r="236" spans="2:12" s="4" customFormat="1" ht="55.5" customHeight="1">
      <c r="B236" s="2"/>
      <c r="C236" s="110" t="s">
        <v>143</v>
      </c>
      <c r="D236" s="110"/>
      <c r="E236" s="110"/>
      <c r="F236" s="110"/>
      <c r="G236" s="110"/>
      <c r="H236" s="110"/>
      <c r="I236" s="110"/>
      <c r="J236" s="74"/>
      <c r="K236" s="74"/>
      <c r="L236" s="75"/>
    </row>
    <row r="237" spans="2:12" ht="17">
      <c r="C237" s="14"/>
      <c r="D237" s="14"/>
      <c r="E237" s="14"/>
      <c r="F237" s="15"/>
      <c r="G237" s="15"/>
      <c r="H237" s="16"/>
      <c r="I237" s="15"/>
    </row>
  </sheetData>
  <mergeCells count="193">
    <mergeCell ref="C155:D155"/>
    <mergeCell ref="C185:D185"/>
    <mergeCell ref="C161:D161"/>
    <mergeCell ref="C159:D159"/>
    <mergeCell ref="C181:D181"/>
    <mergeCell ref="C191:D191"/>
    <mergeCell ref="C96:D96"/>
    <mergeCell ref="C101:D101"/>
    <mergeCell ref="C178:D178"/>
    <mergeCell ref="C169:D169"/>
    <mergeCell ref="C166:D166"/>
    <mergeCell ref="C156:D156"/>
    <mergeCell ref="C164:D164"/>
    <mergeCell ref="C163:D163"/>
    <mergeCell ref="C158:D158"/>
    <mergeCell ref="C180:D180"/>
    <mergeCell ref="C176:D176"/>
    <mergeCell ref="C168:D168"/>
    <mergeCell ref="C172:D172"/>
    <mergeCell ref="C173:D173"/>
    <mergeCell ref="C146:D146"/>
    <mergeCell ref="C132:D132"/>
    <mergeCell ref="C154:D154"/>
    <mergeCell ref="C136:D136"/>
    <mergeCell ref="C138:D138"/>
    <mergeCell ref="C104:D104"/>
    <mergeCell ref="C91:D91"/>
    <mergeCell ref="C144:D144"/>
    <mergeCell ref="C118:D118"/>
    <mergeCell ref="C103:D103"/>
    <mergeCell ref="C106:D106"/>
    <mergeCell ref="C115:D115"/>
    <mergeCell ref="C120:D120"/>
    <mergeCell ref="C119:D119"/>
    <mergeCell ref="C100:D100"/>
    <mergeCell ref="C94:D94"/>
    <mergeCell ref="C126:D126"/>
    <mergeCell ref="C113:D113"/>
    <mergeCell ref="C129:D129"/>
    <mergeCell ref="C93:D93"/>
    <mergeCell ref="C150:D150"/>
    <mergeCell ref="C214:D214"/>
    <mergeCell ref="C165:D165"/>
    <mergeCell ref="C182:D182"/>
    <mergeCell ref="C193:D193"/>
    <mergeCell ref="C179:D179"/>
    <mergeCell ref="C190:D190"/>
    <mergeCell ref="C196:D196"/>
    <mergeCell ref="C167:D167"/>
    <mergeCell ref="C153:D153"/>
    <mergeCell ref="C197:D197"/>
    <mergeCell ref="C201:D201"/>
    <mergeCell ref="C200:D200"/>
    <mergeCell ref="C203:D203"/>
    <mergeCell ref="C205:D205"/>
    <mergeCell ref="C192:D192"/>
    <mergeCell ref="C204:D204"/>
    <mergeCell ref="C212:D212"/>
    <mergeCell ref="C202:I202"/>
    <mergeCell ref="C213:D213"/>
    <mergeCell ref="C177:I177"/>
    <mergeCell ref="C175:D175"/>
    <mergeCell ref="C170:D170"/>
    <mergeCell ref="C174:D174"/>
    <mergeCell ref="C199:D199"/>
    <mergeCell ref="C142:D142"/>
    <mergeCell ref="C128:D128"/>
    <mergeCell ref="C140:D140"/>
    <mergeCell ref="C133:D133"/>
    <mergeCell ref="C162:D162"/>
    <mergeCell ref="C45:D45"/>
    <mergeCell ref="C49:D49"/>
    <mergeCell ref="C97:D97"/>
    <mergeCell ref="C149:D149"/>
    <mergeCell ref="C79:D79"/>
    <mergeCell ref="C111:D111"/>
    <mergeCell ref="C125:D125"/>
    <mergeCell ref="C51:D51"/>
    <mergeCell ref="C124:D124"/>
    <mergeCell ref="C122:D122"/>
    <mergeCell ref="C123:D123"/>
    <mergeCell ref="C130:D130"/>
    <mergeCell ref="C86:D86"/>
    <mergeCell ref="C81:D81"/>
    <mergeCell ref="C82:I82"/>
    <mergeCell ref="C157:I157"/>
    <mergeCell ref="C151:D151"/>
    <mergeCell ref="C116:D116"/>
    <mergeCell ref="C107:D107"/>
    <mergeCell ref="C53:D53"/>
    <mergeCell ref="C60:D60"/>
    <mergeCell ref="C56:D56"/>
    <mergeCell ref="C62:D62"/>
    <mergeCell ref="C54:D54"/>
    <mergeCell ref="C75:I75"/>
    <mergeCell ref="C83:D83"/>
    <mergeCell ref="C127:D127"/>
    <mergeCell ref="C141:D141"/>
    <mergeCell ref="C74:D74"/>
    <mergeCell ref="C71:D71"/>
    <mergeCell ref="C73:D73"/>
    <mergeCell ref="C57:D57"/>
    <mergeCell ref="C70:D70"/>
    <mergeCell ref="C69:D69"/>
    <mergeCell ref="C65:D65"/>
    <mergeCell ref="C66:D66"/>
    <mergeCell ref="C67:D67"/>
    <mergeCell ref="C68:D68"/>
    <mergeCell ref="C80:D80"/>
    <mergeCell ref="C84:D84"/>
    <mergeCell ref="C90:D90"/>
    <mergeCell ref="C95:D95"/>
    <mergeCell ref="C92:D92"/>
    <mergeCell ref="C76:D76"/>
    <mergeCell ref="C85:D85"/>
    <mergeCell ref="C87:D87"/>
    <mergeCell ref="C59:D59"/>
    <mergeCell ref="C58:D58"/>
    <mergeCell ref="C63:D63"/>
    <mergeCell ref="C61:D61"/>
    <mergeCell ref="C64:D64"/>
    <mergeCell ref="C72:D72"/>
    <mergeCell ref="D1:I1"/>
    <mergeCell ref="C3:I19"/>
    <mergeCell ref="C20:I22"/>
    <mergeCell ref="C26:D26"/>
    <mergeCell ref="C31:D31"/>
    <mergeCell ref="C23:D23"/>
    <mergeCell ref="C50:D50"/>
    <mergeCell ref="C37:D37"/>
    <mergeCell ref="C24:D24"/>
    <mergeCell ref="C28:D28"/>
    <mergeCell ref="C27:D27"/>
    <mergeCell ref="C33:D33"/>
    <mergeCell ref="C25:D25"/>
    <mergeCell ref="C32:D32"/>
    <mergeCell ref="C34:D34"/>
    <mergeCell ref="C40:D40"/>
    <mergeCell ref="C29:D29"/>
    <mergeCell ref="C39:D39"/>
    <mergeCell ref="C35:D35"/>
    <mergeCell ref="C36:D36"/>
    <mergeCell ref="C38:D38"/>
    <mergeCell ref="C43:D43"/>
    <mergeCell ref="C46:D46"/>
    <mergeCell ref="C223:G231"/>
    <mergeCell ref="C211:I211"/>
    <mergeCell ref="C41:D41"/>
    <mergeCell ref="C77:D77"/>
    <mergeCell ref="C114:D114"/>
    <mergeCell ref="C52:D52"/>
    <mergeCell ref="C48:D48"/>
    <mergeCell ref="C47:D47"/>
    <mergeCell ref="C55:D55"/>
    <mergeCell ref="C42:D42"/>
    <mergeCell ref="C44:D44"/>
    <mergeCell ref="H228:H229"/>
    <mergeCell ref="I228:I229"/>
    <mergeCell ref="H231:I231"/>
    <mergeCell ref="C184:D184"/>
    <mergeCell ref="C189:D189"/>
    <mergeCell ref="D215:I215"/>
    <mergeCell ref="H224:I226"/>
    <mergeCell ref="C88:D88"/>
    <mergeCell ref="C99:D99"/>
    <mergeCell ref="C102:D102"/>
    <mergeCell ref="C108:D108"/>
    <mergeCell ref="C112:D112"/>
    <mergeCell ref="C98:D98"/>
    <mergeCell ref="C236:I236"/>
    <mergeCell ref="C135:I135"/>
    <mergeCell ref="C221:D221"/>
    <mergeCell ref="C195:D195"/>
    <mergeCell ref="C209:D209"/>
    <mergeCell ref="C220:D220"/>
    <mergeCell ref="C187:D187"/>
    <mergeCell ref="C218:D218"/>
    <mergeCell ref="C216:D216"/>
    <mergeCell ref="C217:G217"/>
    <mergeCell ref="C210:D210"/>
    <mergeCell ref="C208:D208"/>
    <mergeCell ref="C207:D207"/>
    <mergeCell ref="C206:D206"/>
    <mergeCell ref="C194:I194"/>
    <mergeCell ref="C198:D198"/>
    <mergeCell ref="C137:D137"/>
    <mergeCell ref="C148:D148"/>
    <mergeCell ref="C171:D171"/>
    <mergeCell ref="C186:D186"/>
    <mergeCell ref="C188:D188"/>
    <mergeCell ref="C139:D139"/>
    <mergeCell ref="C183:D183"/>
    <mergeCell ref="C147:D147"/>
  </mergeCells>
  <phoneticPr fontId="1" type="noConversion"/>
  <conditionalFormatting sqref="E24 E42 E55 E37:E40 E47:E48 E28:E31 E44:E45 E50:E53 E57:E74">
    <cfRule type="cellIs" dxfId="17" priority="25" stopIfTrue="1" operator="lessThan">
      <formula>#REF!</formula>
    </cfRule>
  </conditionalFormatting>
  <conditionalFormatting sqref="E26">
    <cfRule type="cellIs" dxfId="16" priority="23" stopIfTrue="1" operator="lessThan">
      <formula>#REF!</formula>
    </cfRule>
  </conditionalFormatting>
  <conditionalFormatting sqref="E30 E27:E28">
    <cfRule type="cellIs" dxfId="15" priority="20" stopIfTrue="1" operator="lessThan">
      <formula>#REF!</formula>
    </cfRule>
  </conditionalFormatting>
  <conditionalFormatting sqref="E63">
    <cfRule type="cellIs" dxfId="14" priority="17" stopIfTrue="1" operator="lessThan">
      <formula>#REF!</formula>
    </cfRule>
  </conditionalFormatting>
  <conditionalFormatting sqref="E33:E34">
    <cfRule type="cellIs" dxfId="13" priority="14" stopIfTrue="1" operator="lessThan">
      <formula>#REF!</formula>
    </cfRule>
  </conditionalFormatting>
  <conditionalFormatting sqref="E41:E42 E44">
    <cfRule type="cellIs" dxfId="12" priority="13" stopIfTrue="1" operator="lessThan">
      <formula>#REF!</formula>
    </cfRule>
  </conditionalFormatting>
  <conditionalFormatting sqref="E47">
    <cfRule type="cellIs" dxfId="11" priority="12" stopIfTrue="1" operator="lessThan">
      <formula>#REF!</formula>
    </cfRule>
  </conditionalFormatting>
  <conditionalFormatting sqref="E25:E26">
    <cfRule type="cellIs" dxfId="10" priority="11" stopIfTrue="1" operator="lessThan">
      <formula>#REF!</formula>
    </cfRule>
  </conditionalFormatting>
  <conditionalFormatting sqref="E32">
    <cfRule type="cellIs" dxfId="9" priority="10" stopIfTrue="1" operator="lessThan">
      <formula>#REF!</formula>
    </cfRule>
  </conditionalFormatting>
  <conditionalFormatting sqref="E56:E59">
    <cfRule type="cellIs" dxfId="8" priority="9" stopIfTrue="1" operator="lessThan">
      <formula>#REF!</formula>
    </cfRule>
  </conditionalFormatting>
  <conditionalFormatting sqref="E56:E59">
    <cfRule type="cellIs" dxfId="7" priority="8" stopIfTrue="1" operator="lessThan">
      <formula>#REF!</formula>
    </cfRule>
  </conditionalFormatting>
  <conditionalFormatting sqref="E49">
    <cfRule type="cellIs" dxfId="6" priority="7" stopIfTrue="1" operator="lessThan">
      <formula>#REF!</formula>
    </cfRule>
  </conditionalFormatting>
  <conditionalFormatting sqref="E35">
    <cfRule type="cellIs" dxfId="5" priority="6" stopIfTrue="1" operator="lessThan">
      <formula>#REF!</formula>
    </cfRule>
  </conditionalFormatting>
  <conditionalFormatting sqref="E36">
    <cfRule type="cellIs" dxfId="4" priority="5" stopIfTrue="1" operator="lessThan">
      <formula>#REF!</formula>
    </cfRule>
  </conditionalFormatting>
  <conditionalFormatting sqref="E54">
    <cfRule type="cellIs" dxfId="3" priority="4" stopIfTrue="1" operator="lessThan">
      <formula>#REF!</formula>
    </cfRule>
  </conditionalFormatting>
  <conditionalFormatting sqref="E43">
    <cfRule type="cellIs" dxfId="2" priority="3" stopIfTrue="1" operator="lessThan">
      <formula>#REF!</formula>
    </cfRule>
  </conditionalFormatting>
  <conditionalFormatting sqref="E43">
    <cfRule type="cellIs" dxfId="1" priority="2" stopIfTrue="1" operator="lessThan">
      <formula>#REF!</formula>
    </cfRule>
  </conditionalFormatting>
  <conditionalFormatting sqref="E46">
    <cfRule type="cellIs" dxfId="0" priority="1" stopIfTrue="1" operator="lessThan">
      <formula>#REF!</formula>
    </cfRule>
  </conditionalFormatting>
  <printOptions horizontalCentered="1" headings="1" gridLines="1"/>
  <pageMargins left="0.27559055118110237" right="0.17" top="0.11811023622047245" bottom="0.19685039370078741" header="0.11811023622047245" footer="0.19685039370078741"/>
  <pageSetup paperSize="9" scale="5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Company>Businessobjects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akhalvat</dc:creator>
  <cp:lastModifiedBy>Thomas</cp:lastModifiedBy>
  <cp:lastPrinted>2020-11-24T19:23:05Z</cp:lastPrinted>
  <dcterms:created xsi:type="dcterms:W3CDTF">2005-11-24T09:48:28Z</dcterms:created>
  <dcterms:modified xsi:type="dcterms:W3CDTF">2020-11-25T11:16:11Z</dcterms:modified>
</cp:coreProperties>
</file>